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hisWorkbook"/>
  <mc:AlternateContent xmlns:mc="http://schemas.openxmlformats.org/markup-compatibility/2006">
    <mc:Choice Requires="x15">
      <x15ac:absPath xmlns:x15ac="http://schemas.microsoft.com/office/spreadsheetml/2010/11/ac" url="Y:\MARTIN 2022\INFORMES\participaciones\"/>
    </mc:Choice>
  </mc:AlternateContent>
  <xr:revisionPtr revIDLastSave="0" documentId="8_{24E6B7FF-E3E8-4CD2-906D-DA3F51640ABB}" xr6:coauthVersionLast="47" xr6:coauthVersionMax="47" xr10:uidLastSave="{00000000-0000-0000-0000-000000000000}"/>
  <bookViews>
    <workbookView xWindow="-110" yWindow="-110" windowWidth="19420" windowHeight="10420" tabRatio="711" activeTab="4" xr2:uid="{00000000-000D-0000-FFFF-FFFF00000000}"/>
  </bookViews>
  <sheets>
    <sheet name="ENE" sheetId="1" r:id="rId1"/>
    <sheet name="FEB" sheetId="29" r:id="rId2"/>
    <sheet name="MAR" sheetId="30" r:id="rId3"/>
    <sheet name="ACUMMAR" sheetId="51" r:id="rId4"/>
    <sheet name="ABR" sheetId="52" r:id="rId5"/>
    <sheet name="acumABR " sheetId="61" r:id="rId6"/>
    <sheet name="MAY" sheetId="32" r:id="rId7"/>
    <sheet name="ACUMAY" sheetId="63" r:id="rId8"/>
    <sheet name="JUN" sheetId="33" r:id="rId9"/>
    <sheet name="ACUM TRIM 2" sheetId="64" r:id="rId10"/>
    <sheet name="ACUMJUN" sheetId="47" r:id="rId11"/>
    <sheet name="JUL" sheetId="34" r:id="rId12"/>
    <sheet name="ACUM JUL" sheetId="58" r:id="rId13"/>
    <sheet name="AGO" sheetId="35" r:id="rId14"/>
    <sheet name="ACUMAGOSTO" sheetId="50" r:id="rId15"/>
    <sheet name="SEP" sheetId="28" r:id="rId16"/>
    <sheet name="ACUMSEP" sheetId="53" r:id="rId17"/>
    <sheet name="OCT" sheetId="37" r:id="rId18"/>
    <sheet name="ACUMOCT" sheetId="54" r:id="rId19"/>
    <sheet name="NOV" sheetId="38" r:id="rId20"/>
    <sheet name="ACUMNOV" sheetId="55" r:id="rId21"/>
    <sheet name="ACUMPAR" sheetId="11" r:id="rId22"/>
    <sheet name="DIC" sheetId="36" r:id="rId23"/>
    <sheet name="ACUMTRIME 4" sheetId="62" r:id="rId24"/>
    <sheet name="ACUM2SEM" sheetId="48" r:id="rId25"/>
    <sheet name="ACUM ANUAL" sheetId="49" r:id="rId26"/>
    <sheet name="TOTALES" sheetId="46" r:id="rId27"/>
    <sheet name="fomun" sheetId="65" r:id="rId28"/>
  </sheets>
  <externalReferences>
    <externalReference r:id="rId29"/>
    <externalReference r:id="rId30"/>
  </externalReferences>
  <definedNames>
    <definedName name="_xlnm.Print_Area" localSheetId="11">JUL!$A$1:$Q$73</definedName>
    <definedName name="_xlnm.Print_Area" localSheetId="26">TOTALES!$A$1:$R$72</definedName>
    <definedName name="_xlnm.Database">#REF!</definedName>
    <definedName name="MODELOCEDUL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0" i="61" l="1"/>
  <c r="N10" i="52"/>
  <c r="N11" i="52" l="1"/>
  <c r="N12" i="52"/>
  <c r="N13" i="52"/>
  <c r="N14" i="52"/>
  <c r="N15" i="52"/>
  <c r="N16" i="52"/>
  <c r="N17" i="52"/>
  <c r="N18" i="52"/>
  <c r="N19" i="52"/>
  <c r="N20" i="52"/>
  <c r="N21" i="52"/>
  <c r="N22" i="52"/>
  <c r="N23" i="52"/>
  <c r="N24" i="52"/>
  <c r="N25" i="52"/>
  <c r="N26" i="52"/>
  <c r="N27" i="52"/>
  <c r="N28" i="52"/>
  <c r="N29" i="52"/>
  <c r="N30" i="52"/>
  <c r="N31" i="52"/>
  <c r="N32" i="52"/>
  <c r="N33" i="52"/>
  <c r="N34" i="52"/>
  <c r="N35" i="52"/>
  <c r="N36" i="52"/>
  <c r="N37" i="52"/>
  <c r="N38" i="52"/>
  <c r="N39" i="52"/>
  <c r="N40" i="52"/>
  <c r="N41" i="52"/>
  <c r="N42" i="52"/>
  <c r="N43" i="52"/>
  <c r="N44" i="52"/>
  <c r="N45" i="52"/>
  <c r="N46" i="52"/>
  <c r="N47" i="52"/>
  <c r="N48" i="52"/>
  <c r="N49" i="52"/>
  <c r="N50" i="52"/>
  <c r="N51" i="52"/>
  <c r="N52" i="52"/>
  <c r="N53" i="52"/>
  <c r="N54" i="52"/>
  <c r="N55" i="52"/>
  <c r="N56" i="52"/>
  <c r="N57" i="52"/>
  <c r="N58" i="52"/>
  <c r="N59" i="52"/>
  <c r="N60" i="52"/>
  <c r="N61" i="52"/>
  <c r="N62" i="52"/>
  <c r="N63" i="52"/>
  <c r="N64" i="52"/>
  <c r="N65" i="52"/>
  <c r="N66" i="52"/>
  <c r="N67" i="52"/>
  <c r="F68" i="52" l="1"/>
  <c r="I68" i="52"/>
  <c r="M10" i="51"/>
  <c r="M11" i="51"/>
  <c r="M12" i="51"/>
  <c r="M13" i="51"/>
  <c r="M14" i="51"/>
  <c r="M15" i="51"/>
  <c r="M16" i="51"/>
  <c r="M17" i="51"/>
  <c r="M18" i="51"/>
  <c r="M19" i="51"/>
  <c r="M20" i="51"/>
  <c r="M21" i="51"/>
  <c r="M22" i="51"/>
  <c r="M23" i="51"/>
  <c r="M24" i="51"/>
  <c r="M25" i="51"/>
  <c r="M26" i="51"/>
  <c r="M27" i="51"/>
  <c r="M28" i="51"/>
  <c r="M29" i="51"/>
  <c r="M30" i="51"/>
  <c r="M31" i="51"/>
  <c r="M32" i="51"/>
  <c r="M33" i="51"/>
  <c r="M34" i="51"/>
  <c r="M35" i="51"/>
  <c r="M36" i="51"/>
  <c r="M37" i="51"/>
  <c r="M38" i="51"/>
  <c r="M39" i="51"/>
  <c r="M40" i="51"/>
  <c r="M41" i="51"/>
  <c r="M42" i="51"/>
  <c r="M43" i="51"/>
  <c r="M44" i="51"/>
  <c r="M45" i="51"/>
  <c r="M46" i="51"/>
  <c r="M47" i="51"/>
  <c r="M48" i="51"/>
  <c r="M49" i="51"/>
  <c r="M50" i="51"/>
  <c r="M51" i="51"/>
  <c r="M52" i="51"/>
  <c r="M53" i="51"/>
  <c r="M54" i="51"/>
  <c r="M55" i="51"/>
  <c r="M56" i="51"/>
  <c r="M57" i="51"/>
  <c r="M58" i="51"/>
  <c r="M59" i="51"/>
  <c r="M60" i="51"/>
  <c r="M61" i="51"/>
  <c r="M62" i="51"/>
  <c r="M63" i="51"/>
  <c r="M64" i="51"/>
  <c r="M65" i="51"/>
  <c r="M66" i="51"/>
  <c r="M67" i="51"/>
  <c r="G11" i="30"/>
  <c r="H11" i="30"/>
  <c r="I11" i="30"/>
  <c r="J11" i="30"/>
  <c r="K11" i="30"/>
  <c r="L11" i="30"/>
  <c r="G12" i="30"/>
  <c r="H12" i="30"/>
  <c r="I12" i="30"/>
  <c r="J12" i="30"/>
  <c r="K12" i="30"/>
  <c r="L12" i="30"/>
  <c r="G13" i="30"/>
  <c r="H13" i="30"/>
  <c r="I13" i="30"/>
  <c r="J13" i="30"/>
  <c r="K13" i="30"/>
  <c r="L13" i="30"/>
  <c r="G14" i="30"/>
  <c r="H14" i="30"/>
  <c r="I14" i="30"/>
  <c r="J14" i="30"/>
  <c r="K14" i="30"/>
  <c r="L14" i="30"/>
  <c r="G15" i="30"/>
  <c r="H15" i="30"/>
  <c r="I15" i="30"/>
  <c r="J15" i="30"/>
  <c r="K15" i="30"/>
  <c r="L15" i="30"/>
  <c r="G16" i="30"/>
  <c r="H16" i="30"/>
  <c r="I16" i="30"/>
  <c r="J16" i="30"/>
  <c r="K16" i="30"/>
  <c r="L16" i="30"/>
  <c r="G17" i="30"/>
  <c r="H17" i="30"/>
  <c r="I17" i="30"/>
  <c r="J17" i="30"/>
  <c r="K17" i="30"/>
  <c r="L17" i="30"/>
  <c r="G18" i="30"/>
  <c r="H18" i="30"/>
  <c r="I18" i="30"/>
  <c r="J18" i="30"/>
  <c r="K18" i="30"/>
  <c r="L18" i="30"/>
  <c r="G19" i="30"/>
  <c r="H19" i="30"/>
  <c r="I19" i="30"/>
  <c r="J19" i="30"/>
  <c r="K19" i="30"/>
  <c r="L19" i="30"/>
  <c r="G20" i="30"/>
  <c r="H20" i="30"/>
  <c r="I20" i="30"/>
  <c r="J20" i="30"/>
  <c r="K20" i="30"/>
  <c r="L20" i="30"/>
  <c r="G21" i="30"/>
  <c r="H21" i="30"/>
  <c r="I21" i="30"/>
  <c r="J21" i="30"/>
  <c r="K21" i="30"/>
  <c r="L21" i="30"/>
  <c r="G22" i="30"/>
  <c r="H22" i="30"/>
  <c r="I22" i="30"/>
  <c r="J22" i="30"/>
  <c r="K22" i="30"/>
  <c r="L22" i="30"/>
  <c r="G23" i="30"/>
  <c r="H23" i="30"/>
  <c r="I23" i="30"/>
  <c r="J23" i="30"/>
  <c r="K23" i="30"/>
  <c r="L23" i="30"/>
  <c r="G24" i="30"/>
  <c r="H24" i="30"/>
  <c r="I24" i="30"/>
  <c r="J24" i="30"/>
  <c r="K24" i="30"/>
  <c r="L24" i="30"/>
  <c r="G25" i="30"/>
  <c r="H25" i="30"/>
  <c r="I25" i="30"/>
  <c r="J25" i="30"/>
  <c r="K25" i="30"/>
  <c r="L25" i="30"/>
  <c r="G26" i="30"/>
  <c r="H26" i="30"/>
  <c r="I26" i="30"/>
  <c r="J26" i="30"/>
  <c r="K26" i="30"/>
  <c r="L26" i="30"/>
  <c r="G27" i="30"/>
  <c r="H27" i="30"/>
  <c r="I27" i="30"/>
  <c r="J27" i="30"/>
  <c r="K27" i="30"/>
  <c r="L27" i="30"/>
  <c r="G28" i="30"/>
  <c r="H28" i="30"/>
  <c r="I28" i="30"/>
  <c r="J28" i="30"/>
  <c r="K28" i="30"/>
  <c r="L28" i="30"/>
  <c r="G29" i="30"/>
  <c r="H29" i="30"/>
  <c r="I29" i="30"/>
  <c r="J29" i="30"/>
  <c r="K29" i="30"/>
  <c r="L29" i="30"/>
  <c r="G30" i="30"/>
  <c r="H30" i="30"/>
  <c r="I30" i="30"/>
  <c r="J30" i="30"/>
  <c r="K30" i="30"/>
  <c r="L30" i="30"/>
  <c r="G31" i="30"/>
  <c r="H31" i="30"/>
  <c r="I31" i="30"/>
  <c r="J31" i="30"/>
  <c r="K31" i="30"/>
  <c r="L31" i="30"/>
  <c r="G32" i="30"/>
  <c r="H32" i="30"/>
  <c r="I32" i="30"/>
  <c r="J32" i="30"/>
  <c r="K32" i="30"/>
  <c r="L32" i="30"/>
  <c r="G33" i="30"/>
  <c r="H33" i="30"/>
  <c r="I33" i="30"/>
  <c r="J33" i="30"/>
  <c r="K33" i="30"/>
  <c r="L33" i="30"/>
  <c r="G34" i="30"/>
  <c r="H34" i="30"/>
  <c r="I34" i="30"/>
  <c r="J34" i="30"/>
  <c r="K34" i="30"/>
  <c r="L34" i="30"/>
  <c r="G35" i="30"/>
  <c r="H35" i="30"/>
  <c r="I35" i="30"/>
  <c r="J35" i="30"/>
  <c r="K35" i="30"/>
  <c r="L35" i="30"/>
  <c r="G36" i="30"/>
  <c r="H36" i="30"/>
  <c r="I36" i="30"/>
  <c r="J36" i="30"/>
  <c r="K36" i="30"/>
  <c r="L36" i="30"/>
  <c r="G37" i="30"/>
  <c r="H37" i="30"/>
  <c r="I37" i="30"/>
  <c r="J37" i="30"/>
  <c r="K37" i="30"/>
  <c r="L37" i="30"/>
  <c r="G38" i="30"/>
  <c r="H38" i="30"/>
  <c r="I38" i="30"/>
  <c r="J38" i="30"/>
  <c r="K38" i="30"/>
  <c r="L38" i="30"/>
  <c r="G39" i="30"/>
  <c r="H39" i="30"/>
  <c r="I39" i="30"/>
  <c r="J39" i="30"/>
  <c r="K39" i="30"/>
  <c r="L39" i="30"/>
  <c r="G40" i="30"/>
  <c r="H40" i="30"/>
  <c r="I40" i="30"/>
  <c r="J40" i="30"/>
  <c r="K40" i="30"/>
  <c r="L40" i="30"/>
  <c r="G41" i="30"/>
  <c r="H41" i="30"/>
  <c r="I41" i="30"/>
  <c r="J41" i="30"/>
  <c r="K41" i="30"/>
  <c r="L41" i="30"/>
  <c r="G42" i="30"/>
  <c r="H42" i="30"/>
  <c r="I42" i="30"/>
  <c r="J42" i="30"/>
  <c r="K42" i="30"/>
  <c r="L42" i="30"/>
  <c r="G43" i="30"/>
  <c r="H43" i="30"/>
  <c r="I43" i="30"/>
  <c r="J43" i="30"/>
  <c r="K43" i="30"/>
  <c r="L43" i="30"/>
  <c r="G44" i="30"/>
  <c r="H44" i="30"/>
  <c r="I44" i="30"/>
  <c r="J44" i="30"/>
  <c r="K44" i="30"/>
  <c r="L44" i="30"/>
  <c r="G45" i="30"/>
  <c r="H45" i="30"/>
  <c r="I45" i="30"/>
  <c r="J45" i="30"/>
  <c r="K45" i="30"/>
  <c r="L45" i="30"/>
  <c r="G46" i="30"/>
  <c r="H46" i="30"/>
  <c r="I46" i="30"/>
  <c r="J46" i="30"/>
  <c r="K46" i="30"/>
  <c r="L46" i="30"/>
  <c r="G47" i="30"/>
  <c r="H47" i="30"/>
  <c r="I47" i="30"/>
  <c r="J47" i="30"/>
  <c r="K47" i="30"/>
  <c r="L47" i="30"/>
  <c r="G48" i="30"/>
  <c r="H48" i="30"/>
  <c r="I48" i="30"/>
  <c r="J48" i="30"/>
  <c r="K48" i="30"/>
  <c r="L48" i="30"/>
  <c r="G49" i="30"/>
  <c r="H49" i="30"/>
  <c r="I49" i="30"/>
  <c r="J49" i="30"/>
  <c r="K49" i="30"/>
  <c r="L49" i="30"/>
  <c r="G50" i="30"/>
  <c r="H50" i="30"/>
  <c r="I50" i="30"/>
  <c r="J50" i="30"/>
  <c r="K50" i="30"/>
  <c r="L50" i="30"/>
  <c r="G51" i="30"/>
  <c r="H51" i="30"/>
  <c r="I51" i="30"/>
  <c r="J51" i="30"/>
  <c r="K51" i="30"/>
  <c r="L51" i="30"/>
  <c r="G52" i="30"/>
  <c r="H52" i="30"/>
  <c r="I52" i="30"/>
  <c r="J52" i="30"/>
  <c r="K52" i="30"/>
  <c r="L52" i="30"/>
  <c r="G53" i="30"/>
  <c r="H53" i="30"/>
  <c r="I53" i="30"/>
  <c r="J53" i="30"/>
  <c r="K53" i="30"/>
  <c r="L53" i="30"/>
  <c r="G54" i="30"/>
  <c r="H54" i="30"/>
  <c r="I54" i="30"/>
  <c r="J54" i="30"/>
  <c r="K54" i="30"/>
  <c r="L54" i="30"/>
  <c r="G55" i="30"/>
  <c r="H55" i="30"/>
  <c r="I55" i="30"/>
  <c r="J55" i="30"/>
  <c r="K55" i="30"/>
  <c r="L55" i="30"/>
  <c r="G56" i="30"/>
  <c r="H56" i="30"/>
  <c r="I56" i="30"/>
  <c r="J56" i="30"/>
  <c r="K56" i="30"/>
  <c r="L56" i="30"/>
  <c r="G57" i="30"/>
  <c r="H57" i="30"/>
  <c r="I57" i="30"/>
  <c r="J57" i="30"/>
  <c r="K57" i="30"/>
  <c r="L57" i="30"/>
  <c r="G58" i="30"/>
  <c r="H58" i="30"/>
  <c r="I58" i="30"/>
  <c r="J58" i="30"/>
  <c r="K58" i="30"/>
  <c r="L58" i="30"/>
  <c r="G59" i="30"/>
  <c r="H59" i="30"/>
  <c r="I59" i="30"/>
  <c r="J59" i="30"/>
  <c r="K59" i="30"/>
  <c r="L59" i="30"/>
  <c r="G60" i="30"/>
  <c r="H60" i="30"/>
  <c r="I60" i="30"/>
  <c r="J60" i="30"/>
  <c r="K60" i="30"/>
  <c r="L60" i="30"/>
  <c r="G61" i="30"/>
  <c r="H61" i="30"/>
  <c r="I61" i="30"/>
  <c r="J61" i="30"/>
  <c r="K61" i="30"/>
  <c r="L61" i="30"/>
  <c r="G62" i="30"/>
  <c r="H62" i="30"/>
  <c r="I62" i="30"/>
  <c r="J62" i="30"/>
  <c r="K62" i="30"/>
  <c r="L62" i="30"/>
  <c r="G63" i="30"/>
  <c r="H63" i="30"/>
  <c r="I63" i="30"/>
  <c r="J63" i="30"/>
  <c r="K63" i="30"/>
  <c r="L63" i="30"/>
  <c r="G64" i="30"/>
  <c r="H64" i="30"/>
  <c r="I64" i="30"/>
  <c r="J64" i="30"/>
  <c r="K64" i="30"/>
  <c r="L64" i="30"/>
  <c r="G65" i="30"/>
  <c r="H65" i="30"/>
  <c r="I65" i="30"/>
  <c r="J65" i="30"/>
  <c r="K65" i="30"/>
  <c r="L65" i="30"/>
  <c r="G66" i="30"/>
  <c r="H66" i="30"/>
  <c r="I66" i="30"/>
  <c r="J66" i="30"/>
  <c r="K66" i="30"/>
  <c r="L66" i="30"/>
  <c r="G67" i="30"/>
  <c r="H67" i="30"/>
  <c r="I67" i="30"/>
  <c r="J67" i="30"/>
  <c r="K67" i="30"/>
  <c r="L67" i="30"/>
  <c r="L10" i="30"/>
  <c r="K10" i="30"/>
  <c r="J10" i="30"/>
  <c r="I10" i="30"/>
  <c r="H10" i="30"/>
  <c r="G10" i="30"/>
  <c r="D11" i="30"/>
  <c r="E11" i="30"/>
  <c r="F11" i="30"/>
  <c r="D12" i="30"/>
  <c r="E12" i="30"/>
  <c r="F12" i="30"/>
  <c r="D13" i="30"/>
  <c r="E13" i="30"/>
  <c r="F13" i="30"/>
  <c r="D14" i="30"/>
  <c r="E14" i="30"/>
  <c r="F14" i="30"/>
  <c r="D15" i="30"/>
  <c r="E15" i="30"/>
  <c r="F15" i="30"/>
  <c r="D16" i="30"/>
  <c r="E16" i="30"/>
  <c r="F16" i="30"/>
  <c r="D17" i="30"/>
  <c r="E17" i="30"/>
  <c r="F17" i="30"/>
  <c r="D18" i="30"/>
  <c r="E18" i="30"/>
  <c r="F18" i="30"/>
  <c r="D19" i="30"/>
  <c r="E19" i="30"/>
  <c r="F19" i="30"/>
  <c r="D20" i="30"/>
  <c r="E20" i="30"/>
  <c r="F20" i="30"/>
  <c r="D21" i="30"/>
  <c r="E21" i="30"/>
  <c r="F21" i="30"/>
  <c r="D22" i="30"/>
  <c r="E22" i="30"/>
  <c r="F22" i="30"/>
  <c r="D23" i="30"/>
  <c r="E23" i="30"/>
  <c r="F23" i="30"/>
  <c r="D24" i="30"/>
  <c r="E24" i="30"/>
  <c r="F24" i="30"/>
  <c r="D25" i="30"/>
  <c r="E25" i="30"/>
  <c r="F25" i="30"/>
  <c r="D26" i="30"/>
  <c r="E26" i="30"/>
  <c r="F26" i="30"/>
  <c r="D27" i="30"/>
  <c r="E27" i="30"/>
  <c r="F27" i="30"/>
  <c r="D28" i="30"/>
  <c r="E28" i="30"/>
  <c r="F28" i="30"/>
  <c r="D29" i="30"/>
  <c r="E29" i="30"/>
  <c r="F29" i="30"/>
  <c r="D30" i="30"/>
  <c r="E30" i="30"/>
  <c r="F30" i="30"/>
  <c r="D31" i="30"/>
  <c r="E31" i="30"/>
  <c r="F31" i="30"/>
  <c r="D32" i="30"/>
  <c r="E32" i="30"/>
  <c r="F32" i="30"/>
  <c r="D33" i="30"/>
  <c r="E33" i="30"/>
  <c r="F33" i="30"/>
  <c r="D34" i="30"/>
  <c r="E34" i="30"/>
  <c r="F34" i="30"/>
  <c r="D35" i="30"/>
  <c r="E35" i="30"/>
  <c r="F35" i="30"/>
  <c r="D36" i="30"/>
  <c r="E36" i="30"/>
  <c r="F36" i="30"/>
  <c r="D37" i="30"/>
  <c r="E37" i="30"/>
  <c r="F37" i="30"/>
  <c r="D38" i="30"/>
  <c r="E38" i="30"/>
  <c r="F38" i="30"/>
  <c r="D39" i="30"/>
  <c r="E39" i="30"/>
  <c r="F39" i="30"/>
  <c r="D40" i="30"/>
  <c r="E40" i="30"/>
  <c r="F40" i="30"/>
  <c r="D41" i="30"/>
  <c r="E41" i="30"/>
  <c r="F41" i="30"/>
  <c r="D42" i="30"/>
  <c r="E42" i="30"/>
  <c r="F42" i="30"/>
  <c r="D43" i="30"/>
  <c r="E43" i="30"/>
  <c r="F43" i="30"/>
  <c r="D44" i="30"/>
  <c r="E44" i="30"/>
  <c r="F44" i="30"/>
  <c r="D45" i="30"/>
  <c r="E45" i="30"/>
  <c r="F45" i="30"/>
  <c r="D46" i="30"/>
  <c r="E46" i="30"/>
  <c r="F46" i="30"/>
  <c r="D47" i="30"/>
  <c r="E47" i="30"/>
  <c r="F47" i="30"/>
  <c r="D48" i="30"/>
  <c r="E48" i="30"/>
  <c r="F48" i="30"/>
  <c r="D49" i="30"/>
  <c r="E49" i="30"/>
  <c r="F49" i="30"/>
  <c r="D50" i="30"/>
  <c r="E50" i="30"/>
  <c r="F50" i="30"/>
  <c r="D51" i="30"/>
  <c r="E51" i="30"/>
  <c r="F51" i="30"/>
  <c r="D52" i="30"/>
  <c r="E52" i="30"/>
  <c r="F52" i="30"/>
  <c r="D53" i="30"/>
  <c r="E53" i="30"/>
  <c r="F53" i="30"/>
  <c r="D54" i="30"/>
  <c r="E54" i="30"/>
  <c r="F54" i="30"/>
  <c r="D55" i="30"/>
  <c r="E55" i="30"/>
  <c r="F55" i="30"/>
  <c r="D56" i="30"/>
  <c r="E56" i="30"/>
  <c r="F56" i="30"/>
  <c r="D57" i="30"/>
  <c r="E57" i="30"/>
  <c r="F57" i="30"/>
  <c r="D58" i="30"/>
  <c r="E58" i="30"/>
  <c r="F58" i="30"/>
  <c r="D59" i="30"/>
  <c r="E59" i="30"/>
  <c r="F59" i="30"/>
  <c r="D60" i="30"/>
  <c r="E60" i="30"/>
  <c r="F60" i="30"/>
  <c r="D61" i="30"/>
  <c r="E61" i="30"/>
  <c r="F61" i="30"/>
  <c r="D62" i="30"/>
  <c r="E62" i="30"/>
  <c r="F62" i="30"/>
  <c r="D63" i="30"/>
  <c r="E63" i="30"/>
  <c r="F63" i="30"/>
  <c r="D64" i="30"/>
  <c r="E64" i="30"/>
  <c r="F64" i="30"/>
  <c r="D65" i="30"/>
  <c r="E65" i="30"/>
  <c r="F65" i="30"/>
  <c r="D66" i="30"/>
  <c r="E66" i="30"/>
  <c r="F66" i="30"/>
  <c r="D67" i="30"/>
  <c r="E67" i="30"/>
  <c r="F67" i="30"/>
  <c r="F10" i="30"/>
  <c r="E10" i="30"/>
  <c r="D10" i="30"/>
  <c r="N11" i="29" l="1"/>
  <c r="N12" i="29"/>
  <c r="N13" i="29"/>
  <c r="N14" i="29"/>
  <c r="N15" i="29"/>
  <c r="N16" i="29"/>
  <c r="N17" i="29"/>
  <c r="N18" i="29"/>
  <c r="N19" i="29"/>
  <c r="N20" i="29"/>
  <c r="N21" i="29"/>
  <c r="N22" i="29"/>
  <c r="N23" i="29"/>
  <c r="N24" i="29"/>
  <c r="N25" i="29"/>
  <c r="N26" i="29"/>
  <c r="N27" i="29"/>
  <c r="N28" i="29"/>
  <c r="N29" i="29"/>
  <c r="N30" i="29"/>
  <c r="N31" i="29"/>
  <c r="N32" i="29"/>
  <c r="N33" i="29"/>
  <c r="N34" i="29"/>
  <c r="N35" i="29"/>
  <c r="N36" i="29"/>
  <c r="N37" i="29"/>
  <c r="N38" i="29"/>
  <c r="N39" i="29"/>
  <c r="N40" i="29"/>
  <c r="N41" i="29"/>
  <c r="N42" i="29"/>
  <c r="N43" i="29"/>
  <c r="N44" i="29"/>
  <c r="N45" i="29"/>
  <c r="N46" i="29"/>
  <c r="N47" i="29"/>
  <c r="N48" i="29"/>
  <c r="N49" i="29"/>
  <c r="N50" i="29"/>
  <c r="N51" i="29"/>
  <c r="N52" i="29"/>
  <c r="N53" i="29"/>
  <c r="N54" i="29"/>
  <c r="N55" i="29"/>
  <c r="N56" i="29"/>
  <c r="N57" i="29"/>
  <c r="N58" i="29"/>
  <c r="N59" i="29"/>
  <c r="N60" i="29"/>
  <c r="N61" i="29"/>
  <c r="N62" i="29"/>
  <c r="N63" i="29"/>
  <c r="N64" i="29"/>
  <c r="N65" i="29"/>
  <c r="N66" i="29"/>
  <c r="N67" i="29"/>
  <c r="N10" i="29"/>
  <c r="M68" i="29"/>
  <c r="M68" i="35" l="1"/>
  <c r="N11" i="35"/>
  <c r="N12" i="35"/>
  <c r="N13" i="35"/>
  <c r="N14" i="35"/>
  <c r="N15" i="35"/>
  <c r="N16" i="35"/>
  <c r="N17" i="35"/>
  <c r="N18" i="35"/>
  <c r="N19" i="35"/>
  <c r="N20" i="35"/>
  <c r="N21" i="35"/>
  <c r="N22" i="35"/>
  <c r="N23" i="35"/>
  <c r="N24" i="35"/>
  <c r="N25" i="35"/>
  <c r="N26" i="35"/>
  <c r="N27" i="35"/>
  <c r="N28" i="35"/>
  <c r="N29" i="35"/>
  <c r="N30" i="35"/>
  <c r="N31" i="35"/>
  <c r="N32" i="35"/>
  <c r="N33" i="35"/>
  <c r="N34" i="35"/>
  <c r="N35" i="35"/>
  <c r="N36" i="35"/>
  <c r="N37" i="35"/>
  <c r="N38" i="35"/>
  <c r="N39" i="35"/>
  <c r="N40" i="35"/>
  <c r="N41" i="35"/>
  <c r="N42" i="35"/>
  <c r="N43" i="35"/>
  <c r="N44" i="35"/>
  <c r="N45" i="35"/>
  <c r="N46" i="35"/>
  <c r="N47" i="35"/>
  <c r="N48" i="35"/>
  <c r="N49" i="35"/>
  <c r="N50" i="35"/>
  <c r="N51" i="35"/>
  <c r="N52" i="35"/>
  <c r="N53" i="35"/>
  <c r="N54" i="35"/>
  <c r="N55" i="35"/>
  <c r="N56" i="35"/>
  <c r="N57" i="35"/>
  <c r="N58" i="35"/>
  <c r="N59" i="35"/>
  <c r="N60" i="35"/>
  <c r="N61" i="35"/>
  <c r="N62" i="35"/>
  <c r="N63" i="35"/>
  <c r="N64" i="35"/>
  <c r="N65" i="35"/>
  <c r="N66" i="35"/>
  <c r="N67" i="35"/>
  <c r="N10" i="35"/>
  <c r="N68" i="35" l="1"/>
  <c r="M68" i="32"/>
  <c r="E68" i="52" l="1"/>
  <c r="G68" i="52"/>
  <c r="H68" i="52"/>
  <c r="J68" i="52"/>
  <c r="K68" i="52"/>
  <c r="L68" i="52"/>
  <c r="M68" i="52"/>
  <c r="M74" i="32" s="1"/>
  <c r="D68" i="52"/>
  <c r="D68" i="32"/>
  <c r="D74" i="32" s="1"/>
  <c r="N11" i="32"/>
  <c r="N12" i="32"/>
  <c r="N13" i="32"/>
  <c r="N14" i="32"/>
  <c r="N15" i="32"/>
  <c r="N16" i="32"/>
  <c r="N17" i="32"/>
  <c r="N18" i="32"/>
  <c r="N19" i="32"/>
  <c r="N20" i="32"/>
  <c r="N21" i="32"/>
  <c r="N22" i="32"/>
  <c r="N23" i="32"/>
  <c r="N24" i="32"/>
  <c r="N25" i="32"/>
  <c r="N26" i="32"/>
  <c r="N27" i="32"/>
  <c r="N28" i="32"/>
  <c r="N29" i="32"/>
  <c r="N30" i="32"/>
  <c r="N31" i="32"/>
  <c r="N32" i="32"/>
  <c r="N33" i="32"/>
  <c r="N34" i="32"/>
  <c r="N35" i="32"/>
  <c r="N36" i="32"/>
  <c r="N37" i="32"/>
  <c r="N38" i="32"/>
  <c r="N39" i="32"/>
  <c r="N40" i="32"/>
  <c r="N41" i="32"/>
  <c r="N42" i="32"/>
  <c r="N43" i="32"/>
  <c r="N44" i="32"/>
  <c r="N45" i="32"/>
  <c r="N46" i="32"/>
  <c r="N47" i="32"/>
  <c r="N48" i="32"/>
  <c r="N49" i="32"/>
  <c r="N50" i="32"/>
  <c r="N51" i="32"/>
  <c r="N52" i="32"/>
  <c r="N53" i="32"/>
  <c r="N54" i="32"/>
  <c r="N55" i="32"/>
  <c r="N56" i="32"/>
  <c r="N57" i="32"/>
  <c r="N58" i="32"/>
  <c r="N59" i="32"/>
  <c r="N60" i="32"/>
  <c r="N61" i="32"/>
  <c r="N62" i="32"/>
  <c r="N63" i="32"/>
  <c r="N64" i="32"/>
  <c r="N65" i="32"/>
  <c r="N66" i="32"/>
  <c r="N67" i="32"/>
  <c r="N69" i="32"/>
  <c r="N10" i="32"/>
  <c r="N68" i="52" l="1"/>
  <c r="E68" i="32"/>
  <c r="E74" i="32" s="1"/>
  <c r="F68" i="32"/>
  <c r="F74" i="32" s="1"/>
  <c r="G68" i="32"/>
  <c r="G74" i="32" s="1"/>
  <c r="H68" i="32"/>
  <c r="H74" i="32" s="1"/>
  <c r="I68" i="32"/>
  <c r="I74" i="32" s="1"/>
  <c r="J68" i="32"/>
  <c r="J74" i="32" s="1"/>
  <c r="K68" i="32"/>
  <c r="K74" i="32" s="1"/>
  <c r="L68" i="32"/>
  <c r="L74" i="32" s="1"/>
  <c r="N68" i="32" l="1"/>
  <c r="N74" i="32" s="1"/>
  <c r="N77" i="32" s="1"/>
  <c r="N11" i="30"/>
  <c r="N12" i="30"/>
  <c r="N13" i="30"/>
  <c r="N14" i="30"/>
  <c r="N15" i="30"/>
  <c r="N16" i="30"/>
  <c r="N17" i="30"/>
  <c r="N18" i="30"/>
  <c r="N19" i="30"/>
  <c r="N20" i="30"/>
  <c r="N21" i="30"/>
  <c r="N22" i="30"/>
  <c r="N23" i="30"/>
  <c r="N24" i="30"/>
  <c r="N25" i="30"/>
  <c r="N26" i="30"/>
  <c r="N27" i="30"/>
  <c r="N28" i="30"/>
  <c r="N29" i="30"/>
  <c r="N30" i="30"/>
  <c r="N31" i="30"/>
  <c r="N32" i="30"/>
  <c r="N33" i="30"/>
  <c r="N34" i="30"/>
  <c r="N35" i="30"/>
  <c r="N36" i="30"/>
  <c r="N37" i="30"/>
  <c r="N38" i="30"/>
  <c r="N39" i="30"/>
  <c r="N40" i="30"/>
  <c r="N41" i="30"/>
  <c r="N42" i="30"/>
  <c r="N43" i="30"/>
  <c r="N44" i="30"/>
  <c r="N45" i="30"/>
  <c r="N46" i="30"/>
  <c r="N47" i="30"/>
  <c r="N48" i="30"/>
  <c r="N49" i="30"/>
  <c r="N50" i="30"/>
  <c r="N51" i="30"/>
  <c r="N52" i="30"/>
  <c r="N53" i="30"/>
  <c r="N54" i="30"/>
  <c r="N55" i="30"/>
  <c r="N56" i="30"/>
  <c r="N57" i="30"/>
  <c r="N58" i="30"/>
  <c r="N59" i="30"/>
  <c r="N60" i="30"/>
  <c r="N61" i="30"/>
  <c r="N62" i="30"/>
  <c r="N63" i="30"/>
  <c r="N64" i="30"/>
  <c r="N65" i="30"/>
  <c r="N66" i="30"/>
  <c r="N67" i="30"/>
  <c r="N10" i="30"/>
  <c r="M68" i="30"/>
  <c r="N11" i="1" l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10" i="1"/>
  <c r="J68" i="1"/>
  <c r="I68" i="1"/>
  <c r="E68" i="1"/>
  <c r="F68" i="1"/>
  <c r="G68" i="1"/>
  <c r="H68" i="1"/>
  <c r="K68" i="1"/>
  <c r="D68" i="1"/>
  <c r="L68" i="1"/>
  <c r="M68" i="51" l="1"/>
  <c r="N68" i="1"/>
  <c r="D10" i="65"/>
  <c r="D10" i="48"/>
  <c r="D10" i="62"/>
  <c r="D10" i="64"/>
  <c r="E10" i="63"/>
  <c r="F10" i="63"/>
  <c r="G10" i="63"/>
  <c r="H10" i="63"/>
  <c r="I10" i="63"/>
  <c r="J10" i="63"/>
  <c r="K10" i="63"/>
  <c r="L10" i="63"/>
  <c r="E11" i="63"/>
  <c r="F11" i="63"/>
  <c r="G11" i="63"/>
  <c r="H11" i="63"/>
  <c r="I11" i="63"/>
  <c r="J11" i="63"/>
  <c r="K11" i="63"/>
  <c r="L11" i="63"/>
  <c r="E12" i="63"/>
  <c r="F12" i="63"/>
  <c r="G12" i="63"/>
  <c r="H12" i="63"/>
  <c r="I12" i="63"/>
  <c r="J12" i="63"/>
  <c r="K12" i="63"/>
  <c r="L12" i="63"/>
  <c r="E13" i="63"/>
  <c r="F13" i="63"/>
  <c r="G13" i="63"/>
  <c r="H13" i="63"/>
  <c r="I13" i="63"/>
  <c r="J13" i="63"/>
  <c r="K13" i="63"/>
  <c r="L13" i="63"/>
  <c r="E14" i="63"/>
  <c r="F14" i="63"/>
  <c r="G14" i="63"/>
  <c r="H14" i="63"/>
  <c r="I14" i="63"/>
  <c r="J14" i="63"/>
  <c r="K14" i="63"/>
  <c r="L14" i="63"/>
  <c r="E15" i="63"/>
  <c r="F15" i="63"/>
  <c r="G15" i="63"/>
  <c r="H15" i="63"/>
  <c r="I15" i="63"/>
  <c r="J15" i="63"/>
  <c r="K15" i="63"/>
  <c r="L15" i="63"/>
  <c r="E16" i="63"/>
  <c r="F16" i="63"/>
  <c r="G16" i="63"/>
  <c r="H16" i="63"/>
  <c r="I16" i="63"/>
  <c r="J16" i="63"/>
  <c r="K16" i="63"/>
  <c r="L16" i="63"/>
  <c r="E17" i="63"/>
  <c r="F17" i="63"/>
  <c r="G17" i="63"/>
  <c r="H17" i="63"/>
  <c r="I17" i="63"/>
  <c r="J17" i="63"/>
  <c r="K17" i="63"/>
  <c r="L17" i="63"/>
  <c r="E18" i="63"/>
  <c r="F18" i="63"/>
  <c r="G18" i="63"/>
  <c r="H18" i="63"/>
  <c r="I18" i="63"/>
  <c r="J18" i="63"/>
  <c r="K18" i="63"/>
  <c r="L18" i="63"/>
  <c r="E19" i="63"/>
  <c r="F19" i="63"/>
  <c r="G19" i="63"/>
  <c r="H19" i="63"/>
  <c r="I19" i="63"/>
  <c r="J19" i="63"/>
  <c r="K19" i="63"/>
  <c r="L19" i="63"/>
  <c r="E20" i="63"/>
  <c r="F20" i="63"/>
  <c r="G20" i="63"/>
  <c r="H20" i="63"/>
  <c r="I20" i="63"/>
  <c r="J20" i="63"/>
  <c r="K20" i="63"/>
  <c r="L20" i="63"/>
  <c r="E21" i="63"/>
  <c r="F21" i="63"/>
  <c r="G21" i="63"/>
  <c r="H21" i="63"/>
  <c r="I21" i="63"/>
  <c r="J21" i="63"/>
  <c r="K21" i="63"/>
  <c r="L21" i="63"/>
  <c r="E22" i="63"/>
  <c r="F22" i="63"/>
  <c r="G22" i="63"/>
  <c r="H22" i="63"/>
  <c r="I22" i="63"/>
  <c r="J22" i="63"/>
  <c r="K22" i="63"/>
  <c r="L22" i="63"/>
  <c r="E23" i="63"/>
  <c r="F23" i="63"/>
  <c r="G23" i="63"/>
  <c r="H23" i="63"/>
  <c r="I23" i="63"/>
  <c r="J23" i="63"/>
  <c r="K23" i="63"/>
  <c r="L23" i="63"/>
  <c r="E24" i="63"/>
  <c r="F24" i="63"/>
  <c r="G24" i="63"/>
  <c r="H24" i="63"/>
  <c r="I24" i="63"/>
  <c r="J24" i="63"/>
  <c r="K24" i="63"/>
  <c r="L24" i="63"/>
  <c r="E25" i="63"/>
  <c r="F25" i="63"/>
  <c r="G25" i="63"/>
  <c r="H25" i="63"/>
  <c r="I25" i="63"/>
  <c r="J25" i="63"/>
  <c r="K25" i="63"/>
  <c r="L25" i="63"/>
  <c r="E26" i="63"/>
  <c r="F26" i="63"/>
  <c r="G26" i="63"/>
  <c r="H26" i="63"/>
  <c r="I26" i="63"/>
  <c r="J26" i="63"/>
  <c r="K26" i="63"/>
  <c r="L26" i="63"/>
  <c r="E27" i="63"/>
  <c r="F27" i="63"/>
  <c r="G27" i="63"/>
  <c r="H27" i="63"/>
  <c r="I27" i="63"/>
  <c r="J27" i="63"/>
  <c r="K27" i="63"/>
  <c r="L27" i="63"/>
  <c r="E28" i="63"/>
  <c r="F28" i="63"/>
  <c r="G28" i="63"/>
  <c r="H28" i="63"/>
  <c r="I28" i="63"/>
  <c r="J28" i="63"/>
  <c r="K28" i="63"/>
  <c r="L28" i="63"/>
  <c r="E29" i="63"/>
  <c r="F29" i="63"/>
  <c r="G29" i="63"/>
  <c r="H29" i="63"/>
  <c r="I29" i="63"/>
  <c r="J29" i="63"/>
  <c r="K29" i="63"/>
  <c r="L29" i="63"/>
  <c r="E30" i="63"/>
  <c r="F30" i="63"/>
  <c r="G30" i="63"/>
  <c r="H30" i="63"/>
  <c r="I30" i="63"/>
  <c r="J30" i="63"/>
  <c r="K30" i="63"/>
  <c r="L30" i="63"/>
  <c r="E31" i="63"/>
  <c r="F31" i="63"/>
  <c r="G31" i="63"/>
  <c r="H31" i="63"/>
  <c r="I31" i="63"/>
  <c r="J31" i="63"/>
  <c r="K31" i="63"/>
  <c r="L31" i="63"/>
  <c r="E32" i="63"/>
  <c r="F32" i="63"/>
  <c r="G32" i="63"/>
  <c r="H32" i="63"/>
  <c r="I32" i="63"/>
  <c r="J32" i="63"/>
  <c r="K32" i="63"/>
  <c r="L32" i="63"/>
  <c r="E33" i="63"/>
  <c r="F33" i="63"/>
  <c r="G33" i="63"/>
  <c r="H33" i="63"/>
  <c r="I33" i="63"/>
  <c r="J33" i="63"/>
  <c r="K33" i="63"/>
  <c r="L33" i="63"/>
  <c r="E34" i="63"/>
  <c r="F34" i="63"/>
  <c r="G34" i="63"/>
  <c r="H34" i="63"/>
  <c r="I34" i="63"/>
  <c r="J34" i="63"/>
  <c r="K34" i="63"/>
  <c r="L34" i="63"/>
  <c r="E35" i="63"/>
  <c r="F35" i="63"/>
  <c r="G35" i="63"/>
  <c r="H35" i="63"/>
  <c r="I35" i="63"/>
  <c r="J35" i="63"/>
  <c r="K35" i="63"/>
  <c r="L35" i="63"/>
  <c r="E36" i="63"/>
  <c r="F36" i="63"/>
  <c r="G36" i="63"/>
  <c r="H36" i="63"/>
  <c r="I36" i="63"/>
  <c r="J36" i="63"/>
  <c r="K36" i="63"/>
  <c r="L36" i="63"/>
  <c r="E37" i="63"/>
  <c r="F37" i="63"/>
  <c r="G37" i="63"/>
  <c r="H37" i="63"/>
  <c r="I37" i="63"/>
  <c r="J37" i="63"/>
  <c r="K37" i="63"/>
  <c r="L37" i="63"/>
  <c r="E38" i="63"/>
  <c r="F38" i="63"/>
  <c r="G38" i="63"/>
  <c r="H38" i="63"/>
  <c r="I38" i="63"/>
  <c r="J38" i="63"/>
  <c r="K38" i="63"/>
  <c r="L38" i="63"/>
  <c r="E39" i="63"/>
  <c r="F39" i="63"/>
  <c r="G39" i="63"/>
  <c r="H39" i="63"/>
  <c r="I39" i="63"/>
  <c r="J39" i="63"/>
  <c r="K39" i="63"/>
  <c r="L39" i="63"/>
  <c r="E40" i="63"/>
  <c r="F40" i="63"/>
  <c r="G40" i="63"/>
  <c r="H40" i="63"/>
  <c r="I40" i="63"/>
  <c r="J40" i="63"/>
  <c r="K40" i="63"/>
  <c r="L40" i="63"/>
  <c r="E41" i="63"/>
  <c r="F41" i="63"/>
  <c r="G41" i="63"/>
  <c r="H41" i="63"/>
  <c r="I41" i="63"/>
  <c r="J41" i="63"/>
  <c r="K41" i="63"/>
  <c r="L41" i="63"/>
  <c r="E42" i="63"/>
  <c r="F42" i="63"/>
  <c r="G42" i="63"/>
  <c r="H42" i="63"/>
  <c r="I42" i="63"/>
  <c r="J42" i="63"/>
  <c r="K42" i="63"/>
  <c r="L42" i="63"/>
  <c r="E43" i="63"/>
  <c r="F43" i="63"/>
  <c r="G43" i="63"/>
  <c r="H43" i="63"/>
  <c r="I43" i="63"/>
  <c r="J43" i="63"/>
  <c r="K43" i="63"/>
  <c r="L43" i="63"/>
  <c r="E44" i="63"/>
  <c r="F44" i="63"/>
  <c r="G44" i="63"/>
  <c r="H44" i="63"/>
  <c r="I44" i="63"/>
  <c r="J44" i="63"/>
  <c r="K44" i="63"/>
  <c r="L44" i="63"/>
  <c r="E45" i="63"/>
  <c r="F45" i="63"/>
  <c r="G45" i="63"/>
  <c r="H45" i="63"/>
  <c r="I45" i="63"/>
  <c r="J45" i="63"/>
  <c r="K45" i="63"/>
  <c r="L45" i="63"/>
  <c r="E46" i="63"/>
  <c r="F46" i="63"/>
  <c r="G46" i="63"/>
  <c r="H46" i="63"/>
  <c r="I46" i="63"/>
  <c r="J46" i="63"/>
  <c r="K46" i="63"/>
  <c r="L46" i="63"/>
  <c r="E47" i="63"/>
  <c r="F47" i="63"/>
  <c r="G47" i="63"/>
  <c r="H47" i="63"/>
  <c r="I47" i="63"/>
  <c r="J47" i="63"/>
  <c r="K47" i="63"/>
  <c r="L47" i="63"/>
  <c r="E48" i="63"/>
  <c r="F48" i="63"/>
  <c r="G48" i="63"/>
  <c r="H48" i="63"/>
  <c r="I48" i="63"/>
  <c r="J48" i="63"/>
  <c r="K48" i="63"/>
  <c r="L48" i="63"/>
  <c r="E49" i="63"/>
  <c r="F49" i="63"/>
  <c r="G49" i="63"/>
  <c r="H49" i="63"/>
  <c r="I49" i="63"/>
  <c r="J49" i="63"/>
  <c r="K49" i="63"/>
  <c r="L49" i="63"/>
  <c r="E50" i="63"/>
  <c r="F50" i="63"/>
  <c r="G50" i="63"/>
  <c r="H50" i="63"/>
  <c r="I50" i="63"/>
  <c r="J50" i="63"/>
  <c r="K50" i="63"/>
  <c r="L50" i="63"/>
  <c r="E51" i="63"/>
  <c r="F51" i="63"/>
  <c r="G51" i="63"/>
  <c r="H51" i="63"/>
  <c r="I51" i="63"/>
  <c r="J51" i="63"/>
  <c r="K51" i="63"/>
  <c r="L51" i="63"/>
  <c r="E52" i="63"/>
  <c r="F52" i="63"/>
  <c r="G52" i="63"/>
  <c r="H52" i="63"/>
  <c r="I52" i="63"/>
  <c r="J52" i="63"/>
  <c r="K52" i="63"/>
  <c r="L52" i="63"/>
  <c r="E53" i="63"/>
  <c r="F53" i="63"/>
  <c r="G53" i="63"/>
  <c r="H53" i="63"/>
  <c r="I53" i="63"/>
  <c r="J53" i="63"/>
  <c r="K53" i="63"/>
  <c r="L53" i="63"/>
  <c r="E54" i="63"/>
  <c r="F54" i="63"/>
  <c r="G54" i="63"/>
  <c r="H54" i="63"/>
  <c r="I54" i="63"/>
  <c r="J54" i="63"/>
  <c r="K54" i="63"/>
  <c r="L54" i="63"/>
  <c r="E55" i="63"/>
  <c r="F55" i="63"/>
  <c r="G55" i="63"/>
  <c r="H55" i="63"/>
  <c r="I55" i="63"/>
  <c r="J55" i="63"/>
  <c r="K55" i="63"/>
  <c r="L55" i="63"/>
  <c r="E56" i="63"/>
  <c r="F56" i="63"/>
  <c r="G56" i="63"/>
  <c r="H56" i="63"/>
  <c r="I56" i="63"/>
  <c r="J56" i="63"/>
  <c r="K56" i="63"/>
  <c r="L56" i="63"/>
  <c r="E57" i="63"/>
  <c r="F57" i="63"/>
  <c r="G57" i="63"/>
  <c r="H57" i="63"/>
  <c r="I57" i="63"/>
  <c r="J57" i="63"/>
  <c r="K57" i="63"/>
  <c r="L57" i="63"/>
  <c r="E58" i="63"/>
  <c r="F58" i="63"/>
  <c r="G58" i="63"/>
  <c r="H58" i="63"/>
  <c r="I58" i="63"/>
  <c r="J58" i="63"/>
  <c r="K58" i="63"/>
  <c r="L58" i="63"/>
  <c r="E59" i="63"/>
  <c r="F59" i="63"/>
  <c r="G59" i="63"/>
  <c r="H59" i="63"/>
  <c r="I59" i="63"/>
  <c r="J59" i="63"/>
  <c r="K59" i="63"/>
  <c r="L59" i="63"/>
  <c r="E60" i="63"/>
  <c r="F60" i="63"/>
  <c r="G60" i="63"/>
  <c r="H60" i="63"/>
  <c r="I60" i="63"/>
  <c r="J60" i="63"/>
  <c r="K60" i="63"/>
  <c r="L60" i="63"/>
  <c r="E61" i="63"/>
  <c r="F61" i="63"/>
  <c r="G61" i="63"/>
  <c r="H61" i="63"/>
  <c r="I61" i="63"/>
  <c r="J61" i="63"/>
  <c r="K61" i="63"/>
  <c r="L61" i="63"/>
  <c r="E62" i="63"/>
  <c r="F62" i="63"/>
  <c r="G62" i="63"/>
  <c r="H62" i="63"/>
  <c r="I62" i="63"/>
  <c r="J62" i="63"/>
  <c r="K62" i="63"/>
  <c r="L62" i="63"/>
  <c r="E63" i="63"/>
  <c r="F63" i="63"/>
  <c r="G63" i="63"/>
  <c r="H63" i="63"/>
  <c r="I63" i="63"/>
  <c r="J63" i="63"/>
  <c r="K63" i="63"/>
  <c r="L63" i="63"/>
  <c r="E64" i="63"/>
  <c r="F64" i="63"/>
  <c r="G64" i="63"/>
  <c r="H64" i="63"/>
  <c r="I64" i="63"/>
  <c r="J64" i="63"/>
  <c r="K64" i="63"/>
  <c r="L64" i="63"/>
  <c r="E65" i="63"/>
  <c r="F65" i="63"/>
  <c r="G65" i="63"/>
  <c r="H65" i="63"/>
  <c r="I65" i="63"/>
  <c r="J65" i="63"/>
  <c r="K65" i="63"/>
  <c r="L65" i="63"/>
  <c r="E66" i="63"/>
  <c r="F66" i="63"/>
  <c r="G66" i="63"/>
  <c r="H66" i="63"/>
  <c r="I66" i="63"/>
  <c r="J66" i="63"/>
  <c r="K66" i="63"/>
  <c r="L66" i="63"/>
  <c r="E67" i="63"/>
  <c r="F67" i="63"/>
  <c r="G67" i="63"/>
  <c r="H67" i="63"/>
  <c r="I67" i="63"/>
  <c r="J67" i="63"/>
  <c r="K67" i="63"/>
  <c r="L67" i="63"/>
  <c r="D11" i="63"/>
  <c r="D12" i="63"/>
  <c r="D13" i="63"/>
  <c r="D14" i="63"/>
  <c r="D15" i="63"/>
  <c r="D16" i="63"/>
  <c r="D17" i="63"/>
  <c r="D18" i="63"/>
  <c r="D19" i="63"/>
  <c r="D20" i="63"/>
  <c r="D21" i="63"/>
  <c r="D22" i="63"/>
  <c r="D23" i="63"/>
  <c r="D24" i="63"/>
  <c r="D25" i="63"/>
  <c r="D26" i="63"/>
  <c r="D27" i="63"/>
  <c r="D28" i="63"/>
  <c r="D29" i="63"/>
  <c r="D30" i="63"/>
  <c r="D31" i="63"/>
  <c r="D32" i="63"/>
  <c r="D33" i="63"/>
  <c r="D34" i="63"/>
  <c r="D35" i="63"/>
  <c r="D36" i="63"/>
  <c r="D37" i="63"/>
  <c r="D38" i="63"/>
  <c r="D39" i="63"/>
  <c r="D40" i="63"/>
  <c r="D41" i="63"/>
  <c r="D42" i="63"/>
  <c r="D43" i="63"/>
  <c r="D44" i="63"/>
  <c r="D45" i="63"/>
  <c r="D46" i="63"/>
  <c r="D47" i="63"/>
  <c r="D48" i="63"/>
  <c r="D49" i="63"/>
  <c r="D50" i="63"/>
  <c r="D51" i="63"/>
  <c r="D52" i="63"/>
  <c r="D53" i="63"/>
  <c r="D54" i="63"/>
  <c r="D55" i="63"/>
  <c r="D56" i="63"/>
  <c r="D57" i="63"/>
  <c r="D58" i="63"/>
  <c r="D59" i="63"/>
  <c r="D60" i="63"/>
  <c r="D61" i="63"/>
  <c r="D62" i="63"/>
  <c r="D63" i="63"/>
  <c r="D64" i="63"/>
  <c r="D65" i="63"/>
  <c r="D66" i="63"/>
  <c r="D67" i="63"/>
  <c r="D10" i="63"/>
  <c r="D10" i="51"/>
  <c r="F28" i="11"/>
  <c r="F27" i="11"/>
  <c r="F26" i="11"/>
  <c r="F25" i="11"/>
  <c r="F24" i="11"/>
  <c r="F23" i="11"/>
  <c r="F22" i="11"/>
  <c r="F21" i="11"/>
  <c r="F20" i="11"/>
  <c r="F19" i="11"/>
  <c r="F18" i="11"/>
  <c r="G28" i="11"/>
  <c r="H28" i="11"/>
  <c r="I28" i="11"/>
  <c r="J28" i="11"/>
  <c r="L28" i="11"/>
  <c r="F17" i="11"/>
  <c r="G17" i="11"/>
  <c r="H17" i="11"/>
  <c r="I17" i="11"/>
  <c r="J17" i="11"/>
  <c r="K17" i="11"/>
  <c r="L17" i="11"/>
  <c r="M17" i="11"/>
  <c r="G18" i="11"/>
  <c r="H18" i="11"/>
  <c r="I18" i="11"/>
  <c r="J18" i="11"/>
  <c r="K18" i="11"/>
  <c r="L18" i="11"/>
  <c r="M18" i="11"/>
  <c r="G19" i="11"/>
  <c r="H19" i="11"/>
  <c r="I19" i="11"/>
  <c r="J19" i="11"/>
  <c r="K19" i="11"/>
  <c r="L19" i="11"/>
  <c r="M19" i="11"/>
  <c r="G20" i="11"/>
  <c r="H20" i="11"/>
  <c r="I20" i="11"/>
  <c r="J20" i="11"/>
  <c r="K20" i="11"/>
  <c r="L20" i="11"/>
  <c r="M20" i="11"/>
  <c r="G21" i="11"/>
  <c r="H21" i="11"/>
  <c r="I21" i="11"/>
  <c r="J21" i="11"/>
  <c r="K21" i="11"/>
  <c r="L21" i="11"/>
  <c r="M21" i="11"/>
  <c r="G22" i="11"/>
  <c r="H22" i="11"/>
  <c r="I22" i="11"/>
  <c r="J22" i="11"/>
  <c r="K22" i="11"/>
  <c r="L22" i="11"/>
  <c r="M22" i="11"/>
  <c r="G23" i="11"/>
  <c r="H23" i="11"/>
  <c r="I23" i="11"/>
  <c r="J23" i="11"/>
  <c r="K23" i="11"/>
  <c r="L23" i="11"/>
  <c r="M23" i="11"/>
  <c r="G24" i="11"/>
  <c r="H24" i="11"/>
  <c r="I24" i="11"/>
  <c r="J24" i="11"/>
  <c r="K24" i="11"/>
  <c r="L24" i="11"/>
  <c r="M24" i="11"/>
  <c r="G25" i="11"/>
  <c r="H25" i="11"/>
  <c r="I25" i="11"/>
  <c r="J25" i="11"/>
  <c r="K25" i="11"/>
  <c r="L25" i="11"/>
  <c r="M25" i="11"/>
  <c r="G26" i="11"/>
  <c r="H26" i="11"/>
  <c r="I26" i="11"/>
  <c r="J26" i="11"/>
  <c r="K26" i="11"/>
  <c r="L26" i="11"/>
  <c r="M26" i="11"/>
  <c r="G27" i="11"/>
  <c r="H27" i="11"/>
  <c r="I27" i="11"/>
  <c r="J27" i="11"/>
  <c r="K27" i="11"/>
  <c r="L27" i="11"/>
  <c r="M27" i="11"/>
  <c r="K28" i="11"/>
  <c r="M28" i="11"/>
  <c r="E18" i="11"/>
  <c r="E19" i="11"/>
  <c r="E20" i="11"/>
  <c r="E21" i="11"/>
  <c r="E22" i="11"/>
  <c r="E23" i="11"/>
  <c r="E24" i="11"/>
  <c r="E25" i="11"/>
  <c r="E26" i="11"/>
  <c r="E27" i="11"/>
  <c r="E28" i="11"/>
  <c r="E17" i="11"/>
  <c r="D68" i="63" l="1"/>
  <c r="L68" i="63"/>
  <c r="K68" i="63"/>
  <c r="G68" i="63"/>
  <c r="H68" i="63"/>
  <c r="I68" i="63"/>
  <c r="J68" i="63"/>
  <c r="M56" i="63"/>
  <c r="M40" i="63"/>
  <c r="M48" i="63"/>
  <c r="M32" i="63"/>
  <c r="E68" i="63"/>
  <c r="M66" i="63"/>
  <c r="M60" i="63"/>
  <c r="M57" i="63"/>
  <c r="M11" i="63"/>
  <c r="M61" i="63"/>
  <c r="M58" i="63"/>
  <c r="M52" i="63"/>
  <c r="M49" i="63"/>
  <c r="M64" i="63"/>
  <c r="M65" i="63"/>
  <c r="M55" i="63"/>
  <c r="M51" i="63"/>
  <c r="M45" i="63"/>
  <c r="M42" i="63"/>
  <c r="M39" i="63"/>
  <c r="D10" i="47"/>
  <c r="D10" i="58" s="1"/>
  <c r="D10" i="50" s="1"/>
  <c r="D10" i="53" s="1"/>
  <c r="D10" i="54" s="1"/>
  <c r="D10" i="55" s="1"/>
  <c r="F68" i="63"/>
  <c r="M62" i="63"/>
  <c r="M53" i="63"/>
  <c r="M50" i="63"/>
  <c r="M47" i="63"/>
  <c r="M24" i="63"/>
  <c r="M67" i="63"/>
  <c r="M46" i="63"/>
  <c r="M43" i="63"/>
  <c r="M63" i="63"/>
  <c r="M54" i="63"/>
  <c r="M19" i="63"/>
  <c r="M16" i="63"/>
  <c r="M59" i="63"/>
  <c r="M44" i="63"/>
  <c r="M41" i="63"/>
  <c r="M36" i="63"/>
  <c r="M33" i="63"/>
  <c r="M30" i="63"/>
  <c r="M27" i="63"/>
  <c r="M21" i="63"/>
  <c r="M18" i="63"/>
  <c r="M15" i="63"/>
  <c r="M12" i="63"/>
  <c r="M37" i="63"/>
  <c r="M34" i="63"/>
  <c r="M31" i="63"/>
  <c r="M28" i="63"/>
  <c r="M25" i="63"/>
  <c r="M22" i="63"/>
  <c r="M13" i="63"/>
  <c r="M38" i="63"/>
  <c r="M35" i="63"/>
  <c r="M29" i="63"/>
  <c r="M26" i="63"/>
  <c r="M23" i="63"/>
  <c r="M20" i="63"/>
  <c r="M17" i="63"/>
  <c r="M14" i="63"/>
  <c r="M10" i="63"/>
  <c r="N40" i="38"/>
  <c r="N41" i="38"/>
  <c r="N42" i="38"/>
  <c r="N43" i="38"/>
  <c r="N44" i="38"/>
  <c r="N45" i="38"/>
  <c r="N46" i="38"/>
  <c r="N47" i="38"/>
  <c r="N48" i="38"/>
  <c r="N49" i="38"/>
  <c r="N50" i="38"/>
  <c r="N51" i="38"/>
  <c r="N52" i="38"/>
  <c r="N53" i="38"/>
  <c r="N54" i="38"/>
  <c r="N55" i="38"/>
  <c r="N56" i="38"/>
  <c r="N57" i="38"/>
  <c r="N58" i="38"/>
  <c r="N59" i="38"/>
  <c r="N60" i="38"/>
  <c r="N61" i="38"/>
  <c r="N62" i="38"/>
  <c r="N63" i="38"/>
  <c r="N64" i="38"/>
  <c r="N65" i="38"/>
  <c r="N66" i="38"/>
  <c r="N67" i="38"/>
  <c r="N11" i="38"/>
  <c r="N12" i="38"/>
  <c r="N13" i="38"/>
  <c r="N14" i="38"/>
  <c r="N15" i="38"/>
  <c r="N16" i="38"/>
  <c r="N17" i="38"/>
  <c r="N18" i="38"/>
  <c r="N19" i="38"/>
  <c r="N20" i="38"/>
  <c r="N21" i="38"/>
  <c r="N22" i="38"/>
  <c r="N23" i="38"/>
  <c r="N24" i="38"/>
  <c r="N25" i="38"/>
  <c r="N26" i="38"/>
  <c r="N27" i="38"/>
  <c r="N28" i="38"/>
  <c r="N29" i="38"/>
  <c r="N30" i="38"/>
  <c r="N31" i="38"/>
  <c r="N32" i="38"/>
  <c r="N33" i="38"/>
  <c r="N34" i="38"/>
  <c r="N35" i="38"/>
  <c r="N36" i="38"/>
  <c r="N37" i="38"/>
  <c r="N38" i="38"/>
  <c r="N39" i="38"/>
  <c r="N10" i="38"/>
  <c r="E68" i="38"/>
  <c r="N34" i="65"/>
  <c r="N44" i="65"/>
  <c r="N46" i="65"/>
  <c r="N58" i="65"/>
  <c r="G57" i="62"/>
  <c r="N10" i="65"/>
  <c r="D10" i="11"/>
  <c r="M10" i="33"/>
  <c r="M10" i="36"/>
  <c r="O10" i="46" s="1"/>
  <c r="F68" i="38"/>
  <c r="N19" i="65"/>
  <c r="N21" i="65"/>
  <c r="N29" i="65"/>
  <c r="N41" i="65"/>
  <c r="N45" i="65"/>
  <c r="N54" i="65"/>
  <c r="N55" i="65"/>
  <c r="N57" i="65"/>
  <c r="N61" i="65"/>
  <c r="O27" i="11"/>
  <c r="O26" i="11"/>
  <c r="O25" i="11"/>
  <c r="O23" i="11"/>
  <c r="O22" i="11"/>
  <c r="M33" i="11"/>
  <c r="J33" i="11"/>
  <c r="I33" i="11"/>
  <c r="O18" i="11"/>
  <c r="D64" i="65"/>
  <c r="L60" i="51"/>
  <c r="L60" i="61" s="1"/>
  <c r="G56" i="51"/>
  <c r="G56" i="61" s="1"/>
  <c r="D56" i="65"/>
  <c r="F54" i="51"/>
  <c r="F54" i="61" s="1"/>
  <c r="D53" i="46"/>
  <c r="D178" i="46" s="1"/>
  <c r="D47" i="46"/>
  <c r="G45" i="51"/>
  <c r="H44" i="51"/>
  <c r="I43" i="51"/>
  <c r="I43" i="61" s="1"/>
  <c r="D43" i="46"/>
  <c r="I35" i="51"/>
  <c r="I35" i="61" s="1"/>
  <c r="D33" i="46"/>
  <c r="D158" i="46" s="1"/>
  <c r="L32" i="51"/>
  <c r="D31" i="46"/>
  <c r="D27" i="46"/>
  <c r="F26" i="51"/>
  <c r="F26" i="61" s="1"/>
  <c r="F25" i="51"/>
  <c r="I23" i="51"/>
  <c r="D23" i="46"/>
  <c r="D22" i="65"/>
  <c r="E19" i="51"/>
  <c r="E19" i="61" s="1"/>
  <c r="D19" i="46"/>
  <c r="F18" i="51"/>
  <c r="F18" i="61" s="1"/>
  <c r="D17" i="46"/>
  <c r="I14" i="51"/>
  <c r="I14" i="61" s="1"/>
  <c r="K13" i="51"/>
  <c r="K13" i="61" s="1"/>
  <c r="F66" i="51"/>
  <c r="F66" i="61" s="1"/>
  <c r="I63" i="51"/>
  <c r="I63" i="61" s="1"/>
  <c r="E63" i="65"/>
  <c r="E63" i="46"/>
  <c r="E188" i="46" s="1"/>
  <c r="J61" i="51"/>
  <c r="F58" i="51"/>
  <c r="F58" i="61" s="1"/>
  <c r="H56" i="51"/>
  <c r="H56" i="61" s="1"/>
  <c r="E55" i="65"/>
  <c r="K53" i="51"/>
  <c r="K53" i="61" s="1"/>
  <c r="E53" i="65"/>
  <c r="G51" i="51"/>
  <c r="G51" i="61" s="1"/>
  <c r="E51" i="51"/>
  <c r="K49" i="51"/>
  <c r="E47" i="65"/>
  <c r="F46" i="51"/>
  <c r="F46" i="61" s="1"/>
  <c r="E45" i="65"/>
  <c r="E43" i="65"/>
  <c r="E42" i="46"/>
  <c r="E167" i="46" s="1"/>
  <c r="E41" i="51"/>
  <c r="E40" i="46"/>
  <c r="E165" i="46" s="1"/>
  <c r="I39" i="51"/>
  <c r="I39" i="61" s="1"/>
  <c r="E39" i="65"/>
  <c r="E32" i="46"/>
  <c r="E157" i="46" s="1"/>
  <c r="I31" i="51"/>
  <c r="I31" i="61" s="1"/>
  <c r="H28" i="51"/>
  <c r="H28" i="61" s="1"/>
  <c r="E28" i="46"/>
  <c r="E153" i="46" s="1"/>
  <c r="K26" i="51"/>
  <c r="K26" i="61" s="1"/>
  <c r="E26" i="65"/>
  <c r="E26" i="46"/>
  <c r="E151" i="46" s="1"/>
  <c r="L24" i="51"/>
  <c r="E23" i="65"/>
  <c r="K21" i="51"/>
  <c r="K21" i="61" s="1"/>
  <c r="L20" i="51"/>
  <c r="L20" i="61" s="1"/>
  <c r="E20" i="51"/>
  <c r="E20" i="61" s="1"/>
  <c r="E15" i="65"/>
  <c r="E11" i="65"/>
  <c r="G68" i="29"/>
  <c r="K65" i="51"/>
  <c r="K65" i="61" s="1"/>
  <c r="F65" i="65"/>
  <c r="H64" i="51"/>
  <c r="H64" i="61" s="1"/>
  <c r="F61" i="65"/>
  <c r="K59" i="51"/>
  <c r="K59" i="61" s="1"/>
  <c r="E59" i="51"/>
  <c r="E59" i="61" s="1"/>
  <c r="H58" i="51"/>
  <c r="H58" i="61" s="1"/>
  <c r="F56" i="65"/>
  <c r="F55" i="46"/>
  <c r="F180" i="46" s="1"/>
  <c r="F53" i="65"/>
  <c r="F53" i="46"/>
  <c r="F178" i="46" s="1"/>
  <c r="F49" i="65"/>
  <c r="H46" i="51"/>
  <c r="K43" i="51"/>
  <c r="K43" i="61" s="1"/>
  <c r="K41" i="51"/>
  <c r="H40" i="51"/>
  <c r="F40" i="65"/>
  <c r="F39" i="46"/>
  <c r="F164" i="46" s="1"/>
  <c r="J38" i="51"/>
  <c r="J38" i="61" s="1"/>
  <c r="H38" i="51"/>
  <c r="H38" i="61" s="1"/>
  <c r="K37" i="51"/>
  <c r="K37" i="61" s="1"/>
  <c r="F37" i="65"/>
  <c r="F35" i="46"/>
  <c r="F160" i="46" s="1"/>
  <c r="L31" i="51"/>
  <c r="F29" i="51"/>
  <c r="F29" i="61" s="1"/>
  <c r="F27" i="46"/>
  <c r="F152" i="46" s="1"/>
  <c r="I26" i="51"/>
  <c r="I26" i="61" s="1"/>
  <c r="F25" i="46"/>
  <c r="F150" i="46" s="1"/>
  <c r="F24" i="65"/>
  <c r="K19" i="51"/>
  <c r="K19" i="61" s="1"/>
  <c r="G17" i="51"/>
  <c r="G17" i="61" s="1"/>
  <c r="H16" i="51"/>
  <c r="H16" i="61" s="1"/>
  <c r="G13" i="51"/>
  <c r="G13" i="61" s="1"/>
  <c r="F13" i="65"/>
  <c r="F12" i="65"/>
  <c r="K68" i="30"/>
  <c r="H68" i="30"/>
  <c r="G68" i="30"/>
  <c r="F68" i="30"/>
  <c r="G62" i="65"/>
  <c r="G60" i="46"/>
  <c r="G185" i="46" s="1"/>
  <c r="G54" i="65"/>
  <c r="G52" i="65"/>
  <c r="J50" i="64"/>
  <c r="H48" i="64"/>
  <c r="F47" i="64"/>
  <c r="G45" i="65"/>
  <c r="G44" i="46"/>
  <c r="G169" i="46" s="1"/>
  <c r="L21" i="64"/>
  <c r="G21" i="65"/>
  <c r="G14" i="46"/>
  <c r="G139" i="46" s="1"/>
  <c r="G13" i="64"/>
  <c r="G67" i="64"/>
  <c r="L63" i="64"/>
  <c r="H62" i="64"/>
  <c r="H61" i="65"/>
  <c r="H60" i="46"/>
  <c r="H185" i="46" s="1"/>
  <c r="L59" i="64"/>
  <c r="L55" i="64"/>
  <c r="H54" i="65"/>
  <c r="L51" i="64"/>
  <c r="H50" i="65"/>
  <c r="F49" i="64"/>
  <c r="H49" i="65"/>
  <c r="L47" i="64"/>
  <c r="H47" i="46"/>
  <c r="H172" i="46" s="1"/>
  <c r="I46" i="64"/>
  <c r="H44" i="65"/>
  <c r="H41" i="65"/>
  <c r="H40" i="65"/>
  <c r="H40" i="46"/>
  <c r="H165" i="46" s="1"/>
  <c r="H39" i="46"/>
  <c r="H164" i="46" s="1"/>
  <c r="K38" i="64"/>
  <c r="H35" i="65"/>
  <c r="H35" i="46"/>
  <c r="H160" i="46" s="1"/>
  <c r="H34" i="65"/>
  <c r="L33" i="64"/>
  <c r="H28" i="65"/>
  <c r="H26" i="46"/>
  <c r="H151" i="46" s="1"/>
  <c r="H25" i="65"/>
  <c r="H23" i="46"/>
  <c r="H148" i="46" s="1"/>
  <c r="H22" i="65"/>
  <c r="H22" i="46"/>
  <c r="H147" i="46" s="1"/>
  <c r="H21" i="46"/>
  <c r="H146" i="46" s="1"/>
  <c r="H18" i="65"/>
  <c r="H18" i="46"/>
  <c r="H143" i="46" s="1"/>
  <c r="L17" i="64"/>
  <c r="J16" i="64"/>
  <c r="H16" i="46"/>
  <c r="H141" i="46" s="1"/>
  <c r="J14" i="64"/>
  <c r="H13" i="46"/>
  <c r="H138" i="46" s="1"/>
  <c r="I66" i="65"/>
  <c r="H65" i="64"/>
  <c r="M65" i="33"/>
  <c r="I65" i="46" s="1"/>
  <c r="I190" i="46" s="1"/>
  <c r="J64" i="64"/>
  <c r="I64" i="65"/>
  <c r="M63" i="33"/>
  <c r="I63" i="46" s="1"/>
  <c r="I188" i="46" s="1"/>
  <c r="I62" i="65"/>
  <c r="M61" i="33"/>
  <c r="I61" i="46" s="1"/>
  <c r="I186" i="46" s="1"/>
  <c r="I60" i="65"/>
  <c r="H59" i="64"/>
  <c r="M59" i="33"/>
  <c r="I59" i="46" s="1"/>
  <c r="I184" i="46" s="1"/>
  <c r="I58" i="65"/>
  <c r="M58" i="33"/>
  <c r="I58" i="46" s="1"/>
  <c r="I183" i="46" s="1"/>
  <c r="H55" i="64"/>
  <c r="M55" i="33"/>
  <c r="I55" i="46" s="1"/>
  <c r="I180" i="46" s="1"/>
  <c r="I54" i="65"/>
  <c r="K52" i="64"/>
  <c r="H51" i="64"/>
  <c r="M51" i="33"/>
  <c r="I51" i="46" s="1"/>
  <c r="I176" i="46" s="1"/>
  <c r="J49" i="64"/>
  <c r="G49" i="64"/>
  <c r="I49" i="65"/>
  <c r="M49" i="33"/>
  <c r="K48" i="64"/>
  <c r="I48" i="65"/>
  <c r="M48" i="33"/>
  <c r="I48" i="46" s="1"/>
  <c r="I173" i="46" s="1"/>
  <c r="H47" i="64"/>
  <c r="M47" i="33"/>
  <c r="I47" i="46" s="1"/>
  <c r="I172" i="46" s="1"/>
  <c r="I45" i="65"/>
  <c r="I44" i="65"/>
  <c r="M44" i="33"/>
  <c r="I44" i="46" s="1"/>
  <c r="I169" i="46" s="1"/>
  <c r="I43" i="64"/>
  <c r="M43" i="33"/>
  <c r="I43" i="46" s="1"/>
  <c r="I168" i="46" s="1"/>
  <c r="I42" i="65"/>
  <c r="I41" i="65"/>
  <c r="M41" i="33"/>
  <c r="I41" i="46" s="1"/>
  <c r="I166" i="46" s="1"/>
  <c r="L40" i="64"/>
  <c r="I40" i="65"/>
  <c r="M40" i="33"/>
  <c r="I40" i="46" s="1"/>
  <c r="I165" i="46" s="1"/>
  <c r="M39" i="33"/>
  <c r="I39" i="46" s="1"/>
  <c r="I164" i="46" s="1"/>
  <c r="G38" i="64"/>
  <c r="I38" i="65"/>
  <c r="M38" i="33"/>
  <c r="I38" i="46" s="1"/>
  <c r="I163" i="46" s="1"/>
  <c r="I37" i="65"/>
  <c r="M37" i="33"/>
  <c r="I37" i="46" s="1"/>
  <c r="I162" i="46" s="1"/>
  <c r="E36" i="64"/>
  <c r="M35" i="33"/>
  <c r="I35" i="46" s="1"/>
  <c r="I160" i="46" s="1"/>
  <c r="H34" i="64"/>
  <c r="G34" i="64"/>
  <c r="F34" i="64"/>
  <c r="H33" i="64"/>
  <c r="I33" i="65"/>
  <c r="M33" i="33"/>
  <c r="I33" i="46" s="1"/>
  <c r="I158" i="46" s="1"/>
  <c r="M32" i="33"/>
  <c r="I32" i="46" s="1"/>
  <c r="I157" i="46" s="1"/>
  <c r="I31" i="65"/>
  <c r="I30" i="64"/>
  <c r="I30" i="65"/>
  <c r="I29" i="65"/>
  <c r="I28" i="65"/>
  <c r="M27" i="33"/>
  <c r="I27" i="46" s="1"/>
  <c r="I152" i="46" s="1"/>
  <c r="M26" i="33"/>
  <c r="I26" i="46" s="1"/>
  <c r="I151" i="46" s="1"/>
  <c r="I25" i="65"/>
  <c r="M25" i="33"/>
  <c r="I25" i="46" s="1"/>
  <c r="I150" i="46" s="1"/>
  <c r="L24" i="64"/>
  <c r="H24" i="64"/>
  <c r="M24" i="33"/>
  <c r="I24" i="46" s="1"/>
  <c r="I149" i="46" s="1"/>
  <c r="J23" i="64"/>
  <c r="J22" i="64"/>
  <c r="I22" i="65"/>
  <c r="H20" i="64"/>
  <c r="E20" i="64"/>
  <c r="D20" i="64"/>
  <c r="E19" i="64"/>
  <c r="M19" i="33"/>
  <c r="I19" i="46" s="1"/>
  <c r="I144" i="46" s="1"/>
  <c r="K18" i="64"/>
  <c r="J18" i="64"/>
  <c r="F18" i="64"/>
  <c r="I18" i="65"/>
  <c r="I15" i="65"/>
  <c r="M15" i="33"/>
  <c r="I15" i="46" s="1"/>
  <c r="I140" i="46" s="1"/>
  <c r="F14" i="64"/>
  <c r="M14" i="33"/>
  <c r="I14" i="46" s="1"/>
  <c r="I139" i="46" s="1"/>
  <c r="M13" i="33"/>
  <c r="I13" i="46" s="1"/>
  <c r="I138" i="46" s="1"/>
  <c r="I12" i="65"/>
  <c r="M12" i="33"/>
  <c r="I12" i="46" s="1"/>
  <c r="I137" i="46" s="1"/>
  <c r="M11" i="33"/>
  <c r="I11" i="46" s="1"/>
  <c r="I136" i="46" s="1"/>
  <c r="L68" i="33"/>
  <c r="K68" i="33"/>
  <c r="E68" i="33"/>
  <c r="D66" i="48"/>
  <c r="L65" i="65"/>
  <c r="N65" i="28"/>
  <c r="L65" i="46" s="1"/>
  <c r="L190" i="46" s="1"/>
  <c r="L64" i="65"/>
  <c r="N62" i="28"/>
  <c r="L62" i="46" s="1"/>
  <c r="L187" i="46" s="1"/>
  <c r="L60" i="65"/>
  <c r="D60" i="48"/>
  <c r="N58" i="28"/>
  <c r="L58" i="46" s="1"/>
  <c r="L183" i="46" s="1"/>
  <c r="N57" i="28"/>
  <c r="L57" i="46" s="1"/>
  <c r="L182" i="46" s="1"/>
  <c r="L56" i="65"/>
  <c r="L54" i="65"/>
  <c r="N54" i="28"/>
  <c r="L54" i="46" s="1"/>
  <c r="L179" i="46" s="1"/>
  <c r="L53" i="65"/>
  <c r="L52" i="65"/>
  <c r="N49" i="28"/>
  <c r="L49" i="46" s="1"/>
  <c r="L174" i="46" s="1"/>
  <c r="D48" i="48"/>
  <c r="N46" i="28"/>
  <c r="L46" i="46" s="1"/>
  <c r="L171" i="46" s="1"/>
  <c r="N45" i="28"/>
  <c r="L45" i="46" s="1"/>
  <c r="L170" i="46" s="1"/>
  <c r="L44" i="65"/>
  <c r="L40" i="65"/>
  <c r="D40" i="48"/>
  <c r="L38" i="65"/>
  <c r="N37" i="28"/>
  <c r="L37" i="46" s="1"/>
  <c r="L162" i="46" s="1"/>
  <c r="N33" i="28"/>
  <c r="L33" i="46" s="1"/>
  <c r="L158" i="46" s="1"/>
  <c r="L31" i="65"/>
  <c r="L30" i="65"/>
  <c r="L28" i="65"/>
  <c r="G26" i="48"/>
  <c r="N26" i="28"/>
  <c r="L26" i="46" s="1"/>
  <c r="L151" i="46" s="1"/>
  <c r="N25" i="28"/>
  <c r="L25" i="46" s="1"/>
  <c r="L150" i="46" s="1"/>
  <c r="N22" i="28"/>
  <c r="L22" i="46" s="1"/>
  <c r="L147" i="46" s="1"/>
  <c r="N19" i="28"/>
  <c r="L19" i="46" s="1"/>
  <c r="L144" i="46" s="1"/>
  <c r="L16" i="65"/>
  <c r="N16" i="28"/>
  <c r="L16" i="46" s="1"/>
  <c r="L141" i="46" s="1"/>
  <c r="L12" i="65"/>
  <c r="N12" i="28"/>
  <c r="L12" i="46" s="1"/>
  <c r="L137" i="46" s="1"/>
  <c r="G68" i="28"/>
  <c r="L10" i="65"/>
  <c r="I67" i="62"/>
  <c r="H67" i="48"/>
  <c r="G67" i="48"/>
  <c r="J66" i="62"/>
  <c r="I66" i="48"/>
  <c r="H66" i="62"/>
  <c r="I65" i="48"/>
  <c r="G65" i="62"/>
  <c r="M65" i="65"/>
  <c r="J64" i="48"/>
  <c r="H64" i="62"/>
  <c r="F64" i="62"/>
  <c r="L63" i="62"/>
  <c r="K63" i="62"/>
  <c r="H63" i="48"/>
  <c r="F63" i="62"/>
  <c r="K62" i="62"/>
  <c r="I62" i="62"/>
  <c r="H62" i="62"/>
  <c r="L61" i="48"/>
  <c r="G61" i="62"/>
  <c r="F61" i="48"/>
  <c r="J60" i="48"/>
  <c r="I60" i="62"/>
  <c r="F60" i="48"/>
  <c r="L59" i="48"/>
  <c r="N59" i="37"/>
  <c r="J58" i="48"/>
  <c r="H58" i="48"/>
  <c r="F58" i="62"/>
  <c r="L57" i="62"/>
  <c r="M57" i="65"/>
  <c r="I56" i="62"/>
  <c r="D56" i="62"/>
  <c r="K55" i="62"/>
  <c r="H55" i="62"/>
  <c r="N55" i="37"/>
  <c r="H54" i="62"/>
  <c r="G54" i="48"/>
  <c r="M54" i="65"/>
  <c r="L53" i="62"/>
  <c r="G53" i="48"/>
  <c r="M53" i="65"/>
  <c r="G52" i="62"/>
  <c r="D52" i="62"/>
  <c r="G51" i="48"/>
  <c r="J50" i="62"/>
  <c r="I50" i="62"/>
  <c r="H50" i="48"/>
  <c r="N50" i="37"/>
  <c r="E50" i="62"/>
  <c r="L49" i="62"/>
  <c r="J49" i="62"/>
  <c r="J48" i="62"/>
  <c r="I48" i="62"/>
  <c r="G48" i="62"/>
  <c r="I47" i="62"/>
  <c r="H47" i="62"/>
  <c r="G47" i="48"/>
  <c r="F47" i="62"/>
  <c r="E47" i="62"/>
  <c r="K46" i="48"/>
  <c r="F46" i="62"/>
  <c r="J45" i="62"/>
  <c r="G45" i="48"/>
  <c r="F45" i="48"/>
  <c r="J44" i="48"/>
  <c r="I44" i="62"/>
  <c r="D44" i="62"/>
  <c r="I43" i="48"/>
  <c r="G43" i="48"/>
  <c r="F43" i="62"/>
  <c r="J42" i="48"/>
  <c r="H42" i="62"/>
  <c r="L41" i="62"/>
  <c r="J41" i="48"/>
  <c r="G41" i="48"/>
  <c r="L40" i="48"/>
  <c r="J40" i="48"/>
  <c r="I40" i="62"/>
  <c r="J39" i="62"/>
  <c r="F39" i="62"/>
  <c r="J38" i="48"/>
  <c r="N38" i="37"/>
  <c r="F38" i="62"/>
  <c r="K37" i="48"/>
  <c r="G37" i="48"/>
  <c r="J36" i="48"/>
  <c r="D36" i="62"/>
  <c r="K35" i="62"/>
  <c r="J35" i="48"/>
  <c r="H35" i="48"/>
  <c r="J34" i="62"/>
  <c r="I34" i="62"/>
  <c r="F34" i="62"/>
  <c r="N34" i="37"/>
  <c r="M34" i="46" s="1"/>
  <c r="M159" i="46" s="1"/>
  <c r="J33" i="48"/>
  <c r="L32" i="48"/>
  <c r="J32" i="48"/>
  <c r="G32" i="48"/>
  <c r="F32" i="48"/>
  <c r="J31" i="48"/>
  <c r="I31" i="62"/>
  <c r="N31" i="37"/>
  <c r="I30" i="62"/>
  <c r="H30" i="62"/>
  <c r="G30" i="48"/>
  <c r="M30" i="65"/>
  <c r="K29" i="62"/>
  <c r="I29" i="62"/>
  <c r="G29" i="62"/>
  <c r="K28" i="48"/>
  <c r="J28" i="62"/>
  <c r="G28" i="62"/>
  <c r="J27" i="62"/>
  <c r="I27" i="48"/>
  <c r="H27" i="62"/>
  <c r="G27" i="62"/>
  <c r="E27" i="62"/>
  <c r="L26" i="62"/>
  <c r="J26" i="62"/>
  <c r="L25" i="48"/>
  <c r="L24" i="48"/>
  <c r="K24" i="62"/>
  <c r="J24" i="62"/>
  <c r="M24" i="65"/>
  <c r="D24" i="62"/>
  <c r="F23" i="48"/>
  <c r="L22" i="62"/>
  <c r="F22" i="62"/>
  <c r="M22" i="65"/>
  <c r="D22" i="62"/>
  <c r="G21" i="62"/>
  <c r="N21" i="37"/>
  <c r="M21" i="46" s="1"/>
  <c r="M146" i="46" s="1"/>
  <c r="L20" i="48"/>
  <c r="L20" i="62"/>
  <c r="F20" i="62"/>
  <c r="M20" i="65"/>
  <c r="D20" i="62"/>
  <c r="J19" i="48"/>
  <c r="I19" i="62"/>
  <c r="H19" i="62"/>
  <c r="G19" i="62"/>
  <c r="G18" i="62"/>
  <c r="F18" i="62"/>
  <c r="M18" i="65"/>
  <c r="H17" i="48"/>
  <c r="N17" i="37"/>
  <c r="L16" i="62"/>
  <c r="J16" i="62"/>
  <c r="I16" i="48"/>
  <c r="H16" i="48"/>
  <c r="K15" i="48"/>
  <c r="J15" i="62"/>
  <c r="I15" i="48"/>
  <c r="H15" i="62"/>
  <c r="F15" i="62"/>
  <c r="I14" i="62"/>
  <c r="G14" i="62"/>
  <c r="F14" i="62"/>
  <c r="M14" i="65"/>
  <c r="J13" i="48"/>
  <c r="G13" i="62"/>
  <c r="N13" i="37"/>
  <c r="M13" i="46" s="1"/>
  <c r="M138" i="46" s="1"/>
  <c r="L12" i="62"/>
  <c r="K12" i="62"/>
  <c r="J12" i="48"/>
  <c r="K11" i="48"/>
  <c r="I11" i="62"/>
  <c r="I10" i="48"/>
  <c r="F10" i="48"/>
  <c r="M10" i="65"/>
  <c r="J67" i="62"/>
  <c r="I66" i="62"/>
  <c r="L64" i="62"/>
  <c r="I63" i="62"/>
  <c r="H61" i="62"/>
  <c r="D61" i="62"/>
  <c r="L60" i="62"/>
  <c r="N60" i="65"/>
  <c r="I59" i="48"/>
  <c r="I55" i="62"/>
  <c r="K52" i="62"/>
  <c r="I51" i="62"/>
  <c r="K47" i="48"/>
  <c r="D38" i="62"/>
  <c r="L36" i="62"/>
  <c r="D33" i="62"/>
  <c r="K31" i="48"/>
  <c r="J31" i="62"/>
  <c r="J29" i="48"/>
  <c r="I28" i="62"/>
  <c r="L21" i="62"/>
  <c r="K17" i="48"/>
  <c r="K13" i="48"/>
  <c r="N62" i="65"/>
  <c r="N51" i="65"/>
  <c r="N50" i="65"/>
  <c r="N47" i="65"/>
  <c r="N37" i="65"/>
  <c r="N25" i="65"/>
  <c r="N17" i="65"/>
  <c r="N15" i="65"/>
  <c r="N14" i="65"/>
  <c r="N13" i="65"/>
  <c r="M56" i="65"/>
  <c r="E65" i="62"/>
  <c r="H40" i="48"/>
  <c r="L39" i="48"/>
  <c r="L28" i="62"/>
  <c r="L63" i="48"/>
  <c r="I12" i="48"/>
  <c r="I38" i="48"/>
  <c r="H26" i="48"/>
  <c r="L19" i="65"/>
  <c r="L22" i="65"/>
  <c r="L43" i="65"/>
  <c r="L51" i="65"/>
  <c r="L55" i="65"/>
  <c r="K12" i="46"/>
  <c r="K137" i="46" s="1"/>
  <c r="K24" i="46"/>
  <c r="K149" i="46" s="1"/>
  <c r="K26" i="46"/>
  <c r="K151" i="46" s="1"/>
  <c r="K36" i="46"/>
  <c r="K161" i="46" s="1"/>
  <c r="K40" i="46"/>
  <c r="K165" i="46" s="1"/>
  <c r="K41" i="46"/>
  <c r="K166" i="46" s="1"/>
  <c r="K42" i="46"/>
  <c r="K167" i="46" s="1"/>
  <c r="K50" i="46"/>
  <c r="K175" i="46" s="1"/>
  <c r="K64" i="46"/>
  <c r="K189" i="46" s="1"/>
  <c r="K65" i="46"/>
  <c r="K190" i="46" s="1"/>
  <c r="K66" i="46"/>
  <c r="K191" i="46" s="1"/>
  <c r="F11" i="65"/>
  <c r="F15" i="65"/>
  <c r="I18" i="51"/>
  <c r="F20" i="65"/>
  <c r="F23" i="46"/>
  <c r="F148" i="46" s="1"/>
  <c r="F34" i="65"/>
  <c r="F36" i="65"/>
  <c r="F40" i="46"/>
  <c r="F165" i="46" s="1"/>
  <c r="F51" i="65"/>
  <c r="F52" i="65"/>
  <c r="F56" i="46"/>
  <c r="F181" i="46" s="1"/>
  <c r="F58" i="65"/>
  <c r="F59" i="46"/>
  <c r="F184" i="46" s="1"/>
  <c r="F60" i="65"/>
  <c r="F63" i="46"/>
  <c r="F188" i="46" s="1"/>
  <c r="F67" i="46"/>
  <c r="F192" i="46" s="1"/>
  <c r="F10" i="65"/>
  <c r="D42" i="64"/>
  <c r="M18" i="33"/>
  <c r="I18" i="46" s="1"/>
  <c r="I143" i="46" s="1"/>
  <c r="M28" i="33"/>
  <c r="I28" i="46" s="1"/>
  <c r="I153" i="46" s="1"/>
  <c r="M29" i="33"/>
  <c r="I29" i="46" s="1"/>
  <c r="I154" i="46" s="1"/>
  <c r="M50" i="33"/>
  <c r="I50" i="46" s="1"/>
  <c r="I175" i="46" s="1"/>
  <c r="H19" i="46"/>
  <c r="H144" i="46" s="1"/>
  <c r="H34" i="46"/>
  <c r="H159" i="46" s="1"/>
  <c r="H64" i="46"/>
  <c r="H189" i="46" s="1"/>
  <c r="H67" i="46"/>
  <c r="H192" i="46" s="1"/>
  <c r="G16" i="65"/>
  <c r="G27" i="65"/>
  <c r="G30" i="65"/>
  <c r="G39" i="65"/>
  <c r="G42" i="65"/>
  <c r="G44" i="65"/>
  <c r="E25" i="46"/>
  <c r="E150" i="46" s="1"/>
  <c r="E37" i="46"/>
  <c r="E162" i="46" s="1"/>
  <c r="E46" i="46"/>
  <c r="E171" i="46" s="1"/>
  <c r="E48" i="46"/>
  <c r="E173" i="46" s="1"/>
  <c r="E65" i="46"/>
  <c r="E190" i="46" s="1"/>
  <c r="E64" i="65"/>
  <c r="G61" i="51"/>
  <c r="G61" i="61" s="1"/>
  <c r="E60" i="65"/>
  <c r="K50" i="51"/>
  <c r="K50" i="61" s="1"/>
  <c r="E50" i="65"/>
  <c r="E42" i="65"/>
  <c r="E36" i="65"/>
  <c r="E33" i="65"/>
  <c r="E29" i="65"/>
  <c r="E22" i="65"/>
  <c r="E20" i="65"/>
  <c r="E18" i="65"/>
  <c r="E13" i="65"/>
  <c r="J68" i="29"/>
  <c r="I68" i="29"/>
  <c r="F54" i="65"/>
  <c r="H36" i="64"/>
  <c r="K22" i="64"/>
  <c r="H64" i="65"/>
  <c r="H58" i="65"/>
  <c r="H55" i="65"/>
  <c r="H52" i="65"/>
  <c r="H51" i="65"/>
  <c r="H48" i="65"/>
  <c r="H36" i="65"/>
  <c r="H32" i="65"/>
  <c r="H26" i="65"/>
  <c r="H24" i="65"/>
  <c r="H19" i="65"/>
  <c r="H14" i="65"/>
  <c r="I67" i="65"/>
  <c r="I65" i="65"/>
  <c r="I63" i="65"/>
  <c r="I61" i="65"/>
  <c r="I55" i="65"/>
  <c r="I51" i="65"/>
  <c r="I46" i="65"/>
  <c r="I24" i="64"/>
  <c r="E24" i="64"/>
  <c r="I21" i="65"/>
  <c r="I20" i="65"/>
  <c r="I19" i="65"/>
  <c r="I14" i="65"/>
  <c r="I68" i="33"/>
  <c r="F68" i="33"/>
  <c r="H67" i="51"/>
  <c r="H67" i="61" s="1"/>
  <c r="I66" i="51"/>
  <c r="I66" i="61" s="1"/>
  <c r="D66" i="51"/>
  <c r="D63" i="46"/>
  <c r="D62" i="65"/>
  <c r="D60" i="46"/>
  <c r="D185" i="46" s="1"/>
  <c r="F59" i="51"/>
  <c r="F59" i="61" s="1"/>
  <c r="D59" i="65"/>
  <c r="D58" i="46"/>
  <c r="D183" i="46" s="1"/>
  <c r="D57" i="65"/>
  <c r="G55" i="51"/>
  <c r="D55" i="46"/>
  <c r="D180" i="46" s="1"/>
  <c r="D54" i="46"/>
  <c r="D179" i="46" s="1"/>
  <c r="D52" i="46"/>
  <c r="D177" i="46" s="1"/>
  <c r="H51" i="51"/>
  <c r="H51" i="61" s="1"/>
  <c r="D51" i="65"/>
  <c r="D50" i="65"/>
  <c r="F49" i="51"/>
  <c r="F49" i="61" s="1"/>
  <c r="K48" i="51"/>
  <c r="K48" i="61" s="1"/>
  <c r="D48" i="65"/>
  <c r="D46" i="46"/>
  <c r="K44" i="51"/>
  <c r="K44" i="61" s="1"/>
  <c r="F43" i="51"/>
  <c r="F43" i="61" s="1"/>
  <c r="D42" i="46"/>
  <c r="I36" i="51"/>
  <c r="D36" i="46"/>
  <c r="D161" i="46" s="1"/>
  <c r="D35" i="65"/>
  <c r="L33" i="51"/>
  <c r="L33" i="61" s="1"/>
  <c r="G31" i="51"/>
  <c r="G31" i="61" s="1"/>
  <c r="L27" i="51"/>
  <c r="L27" i="61" s="1"/>
  <c r="J26" i="51"/>
  <c r="J26" i="61" s="1"/>
  <c r="D25" i="65"/>
  <c r="D24" i="65"/>
  <c r="I22" i="51"/>
  <c r="I22" i="61" s="1"/>
  <c r="G21" i="51"/>
  <c r="D19" i="65"/>
  <c r="F17" i="51"/>
  <c r="F17" i="61" s="1"/>
  <c r="D16" i="65"/>
  <c r="D15" i="46"/>
  <c r="F13" i="51"/>
  <c r="F13" i="61" s="1"/>
  <c r="D13" i="65"/>
  <c r="H11" i="51"/>
  <c r="H11" i="61" s="1"/>
  <c r="D11" i="65"/>
  <c r="N30" i="11"/>
  <c r="N33" i="11"/>
  <c r="O28" i="11"/>
  <c r="O24" i="11"/>
  <c r="F32" i="11"/>
  <c r="H63" i="65"/>
  <c r="E66" i="65"/>
  <c r="I32" i="11"/>
  <c r="H32" i="11"/>
  <c r="J32" i="11"/>
  <c r="K32" i="11"/>
  <c r="F33" i="11"/>
  <c r="G33" i="11"/>
  <c r="H33" i="11"/>
  <c r="L33" i="11"/>
  <c r="O21" i="11"/>
  <c r="K33" i="11"/>
  <c r="G35" i="65"/>
  <c r="G65" i="65"/>
  <c r="P73" i="46"/>
  <c r="P75" i="46"/>
  <c r="P76" i="46"/>
  <c r="P77" i="46"/>
  <c r="P78" i="46"/>
  <c r="P79" i="46"/>
  <c r="P80" i="46"/>
  <c r="P81" i="46"/>
  <c r="P82" i="46"/>
  <c r="P83" i="46"/>
  <c r="P84" i="46"/>
  <c r="P85" i="46"/>
  <c r="P86" i="46"/>
  <c r="P87" i="46"/>
  <c r="P88" i="46"/>
  <c r="P89" i="46"/>
  <c r="P90" i="46"/>
  <c r="P91" i="46"/>
  <c r="P92" i="46"/>
  <c r="P93" i="46"/>
  <c r="P94" i="46"/>
  <c r="P95" i="46"/>
  <c r="P96" i="46"/>
  <c r="P97" i="46"/>
  <c r="P98" i="46"/>
  <c r="P99" i="46"/>
  <c r="P100" i="46"/>
  <c r="P101" i="46"/>
  <c r="P102" i="46"/>
  <c r="P103" i="46"/>
  <c r="P104" i="46"/>
  <c r="P105" i="46"/>
  <c r="P106" i="46"/>
  <c r="P107" i="46"/>
  <c r="P108" i="46"/>
  <c r="P109" i="46"/>
  <c r="P110" i="46"/>
  <c r="P111" i="46"/>
  <c r="P112" i="46"/>
  <c r="P113" i="46"/>
  <c r="P114" i="46"/>
  <c r="P115" i="46"/>
  <c r="P116" i="46"/>
  <c r="P117" i="46"/>
  <c r="P118" i="46"/>
  <c r="P119" i="46"/>
  <c r="P120" i="46"/>
  <c r="P121" i="46"/>
  <c r="P122" i="46"/>
  <c r="P123" i="46"/>
  <c r="P124" i="46"/>
  <c r="P125" i="46"/>
  <c r="P126" i="46"/>
  <c r="P127" i="46"/>
  <c r="P128" i="46"/>
  <c r="P129" i="46"/>
  <c r="P130" i="46"/>
  <c r="P131" i="46"/>
  <c r="P132" i="46"/>
  <c r="D133" i="46"/>
  <c r="E133" i="46"/>
  <c r="F133" i="46"/>
  <c r="G133" i="46"/>
  <c r="H133" i="46"/>
  <c r="I133" i="46"/>
  <c r="J133" i="46"/>
  <c r="K133" i="46"/>
  <c r="L133" i="46"/>
  <c r="M133" i="46"/>
  <c r="N133" i="46"/>
  <c r="O133" i="46"/>
  <c r="O10" i="65"/>
  <c r="O11" i="65"/>
  <c r="O12" i="65"/>
  <c r="O13" i="65"/>
  <c r="M13" i="36"/>
  <c r="O13" i="46" s="1"/>
  <c r="O138" i="46" s="1"/>
  <c r="M14" i="36"/>
  <c r="O14" i="46" s="1"/>
  <c r="O139" i="46" s="1"/>
  <c r="O14" i="65"/>
  <c r="M15" i="36"/>
  <c r="O15" i="46" s="1"/>
  <c r="O140" i="46" s="1"/>
  <c r="O15" i="65"/>
  <c r="M16" i="36"/>
  <c r="O16" i="46" s="1"/>
  <c r="O141" i="46" s="1"/>
  <c r="O16" i="65"/>
  <c r="M17" i="36"/>
  <c r="O17" i="65"/>
  <c r="M18" i="36"/>
  <c r="O18" i="46" s="1"/>
  <c r="O143" i="46" s="1"/>
  <c r="O18" i="65"/>
  <c r="O19" i="65"/>
  <c r="M20" i="36"/>
  <c r="O20" i="46" s="1"/>
  <c r="O145" i="46" s="1"/>
  <c r="O20" i="65"/>
  <c r="M21" i="36"/>
  <c r="O21" i="46" s="1"/>
  <c r="O146" i="46" s="1"/>
  <c r="O21" i="65"/>
  <c r="M23" i="36"/>
  <c r="O23" i="46" s="1"/>
  <c r="O148" i="46" s="1"/>
  <c r="O23" i="65"/>
  <c r="M24" i="36"/>
  <c r="O24" i="46" s="1"/>
  <c r="O149" i="46" s="1"/>
  <c r="O24" i="65"/>
  <c r="M25" i="36"/>
  <c r="O25" i="46" s="1"/>
  <c r="O150" i="46" s="1"/>
  <c r="O25" i="65"/>
  <c r="M27" i="36"/>
  <c r="O27" i="46" s="1"/>
  <c r="O152" i="46" s="1"/>
  <c r="O27" i="65"/>
  <c r="M28" i="36"/>
  <c r="O28" i="46" s="1"/>
  <c r="O153" i="46" s="1"/>
  <c r="O28" i="65"/>
  <c r="M29" i="36"/>
  <c r="O29" i="46" s="1"/>
  <c r="O154" i="46" s="1"/>
  <c r="O29" i="65"/>
  <c r="M30" i="36"/>
  <c r="O30" i="46" s="1"/>
  <c r="O155" i="46" s="1"/>
  <c r="O30" i="65"/>
  <c r="O31" i="65"/>
  <c r="M32" i="36"/>
  <c r="O32" i="46" s="1"/>
  <c r="O157" i="46" s="1"/>
  <c r="M33" i="36"/>
  <c r="O33" i="46" s="1"/>
  <c r="O158" i="46" s="1"/>
  <c r="O33" i="65"/>
  <c r="M35" i="36"/>
  <c r="O35" i="46" s="1"/>
  <c r="O160" i="46" s="1"/>
  <c r="O35" i="65"/>
  <c r="M36" i="36"/>
  <c r="O36" i="46" s="1"/>
  <c r="O161" i="46" s="1"/>
  <c r="O36" i="65"/>
  <c r="O37" i="65"/>
  <c r="M37" i="36"/>
  <c r="O37" i="46" s="1"/>
  <c r="O162" i="46" s="1"/>
  <c r="M38" i="36"/>
  <c r="O38" i="46" s="1"/>
  <c r="O163" i="46" s="1"/>
  <c r="M39" i="36"/>
  <c r="O39" i="46" s="1"/>
  <c r="O164" i="46" s="1"/>
  <c r="O39" i="65"/>
  <c r="M41" i="36"/>
  <c r="O41" i="46" s="1"/>
  <c r="O166" i="46" s="1"/>
  <c r="O41" i="65"/>
  <c r="M42" i="36"/>
  <c r="O42" i="46" s="1"/>
  <c r="O167" i="46" s="1"/>
  <c r="O42" i="65"/>
  <c r="O43" i="65"/>
  <c r="M43" i="36"/>
  <c r="O43" i="46" s="1"/>
  <c r="O168" i="46" s="1"/>
  <c r="M44" i="36"/>
  <c r="O44" i="46" s="1"/>
  <c r="O169" i="46" s="1"/>
  <c r="O45" i="65"/>
  <c r="M45" i="36"/>
  <c r="O45" i="46" s="1"/>
  <c r="O170" i="46" s="1"/>
  <c r="M46" i="36"/>
  <c r="O46" i="65"/>
  <c r="M47" i="36"/>
  <c r="O47" i="46" s="1"/>
  <c r="O172" i="46" s="1"/>
  <c r="O47" i="65"/>
  <c r="M48" i="36"/>
  <c r="O48" i="46" s="1"/>
  <c r="O173" i="46" s="1"/>
  <c r="O48" i="65"/>
  <c r="M49" i="36"/>
  <c r="O49" i="46" s="1"/>
  <c r="O174" i="46" s="1"/>
  <c r="O49" i="65"/>
  <c r="O50" i="65"/>
  <c r="M50" i="36"/>
  <c r="O50" i="46" s="1"/>
  <c r="O175" i="46" s="1"/>
  <c r="O51" i="65"/>
  <c r="M51" i="36"/>
  <c r="O51" i="46" s="1"/>
  <c r="O176" i="46" s="1"/>
  <c r="M52" i="36"/>
  <c r="O52" i="46" s="1"/>
  <c r="O177" i="46" s="1"/>
  <c r="O52" i="65"/>
  <c r="M53" i="36"/>
  <c r="O53" i="46" s="1"/>
  <c r="O178" i="46" s="1"/>
  <c r="O53" i="65"/>
  <c r="M54" i="36"/>
  <c r="O54" i="46" s="1"/>
  <c r="O179" i="46" s="1"/>
  <c r="O54" i="65"/>
  <c r="M55" i="36"/>
  <c r="O55" i="46" s="1"/>
  <c r="O180" i="46" s="1"/>
  <c r="O55" i="65"/>
  <c r="O56" i="65"/>
  <c r="M56" i="36"/>
  <c r="O56" i="46" s="1"/>
  <c r="O181" i="46" s="1"/>
  <c r="O57" i="65"/>
  <c r="M57" i="36"/>
  <c r="O57" i="46" s="1"/>
  <c r="O182" i="46" s="1"/>
  <c r="M58" i="36"/>
  <c r="O58" i="46" s="1"/>
  <c r="O183" i="46" s="1"/>
  <c r="O58" i="65"/>
  <c r="O59" i="65"/>
  <c r="M60" i="36"/>
  <c r="O60" i="46" s="1"/>
  <c r="O185" i="46" s="1"/>
  <c r="O60" i="65"/>
  <c r="M61" i="36"/>
  <c r="O61" i="46" s="1"/>
  <c r="O186" i="46" s="1"/>
  <c r="O61" i="65"/>
  <c r="O62" i="65"/>
  <c r="M62" i="36"/>
  <c r="O62" i="46" s="1"/>
  <c r="O187" i="46" s="1"/>
  <c r="O63" i="65"/>
  <c r="M63" i="36"/>
  <c r="O63" i="46" s="1"/>
  <c r="O188" i="46" s="1"/>
  <c r="M64" i="36"/>
  <c r="O64" i="46" s="1"/>
  <c r="O189" i="46" s="1"/>
  <c r="O64" i="65"/>
  <c r="O65" i="65"/>
  <c r="M66" i="36"/>
  <c r="O66" i="46" s="1"/>
  <c r="O191" i="46" s="1"/>
  <c r="O66" i="65"/>
  <c r="M67" i="36"/>
  <c r="O67" i="46" s="1"/>
  <c r="O192" i="46" s="1"/>
  <c r="O67" i="65"/>
  <c r="E68" i="36"/>
  <c r="F68" i="36"/>
  <c r="L68" i="36"/>
  <c r="N27" i="65"/>
  <c r="N35" i="65"/>
  <c r="N38" i="65"/>
  <c r="N39" i="65"/>
  <c r="N49" i="65"/>
  <c r="N59" i="65"/>
  <c r="F11" i="62"/>
  <c r="K13" i="62"/>
  <c r="K21" i="62"/>
  <c r="F30" i="62"/>
  <c r="M38" i="65"/>
  <c r="H39" i="62"/>
  <c r="H40" i="62"/>
  <c r="K45" i="62"/>
  <c r="H46" i="62"/>
  <c r="M50" i="65"/>
  <c r="F54" i="62"/>
  <c r="J55" i="62"/>
  <c r="I59" i="62"/>
  <c r="J63" i="62"/>
  <c r="L11" i="65"/>
  <c r="L18" i="65"/>
  <c r="L23" i="65"/>
  <c r="L32" i="65"/>
  <c r="L33" i="65"/>
  <c r="L41" i="65"/>
  <c r="L42" i="65"/>
  <c r="L58" i="65"/>
  <c r="L62" i="65"/>
  <c r="L63" i="65"/>
  <c r="K10" i="65"/>
  <c r="G68" i="35"/>
  <c r="K11" i="65"/>
  <c r="K12" i="65"/>
  <c r="K13" i="65"/>
  <c r="K14" i="65"/>
  <c r="K15" i="65"/>
  <c r="K15" i="46"/>
  <c r="K140" i="46" s="1"/>
  <c r="K16" i="65"/>
  <c r="K17" i="65"/>
  <c r="K18" i="65"/>
  <c r="K19" i="65"/>
  <c r="K19" i="46"/>
  <c r="K144" i="46" s="1"/>
  <c r="K20" i="65"/>
  <c r="K21" i="65"/>
  <c r="K22" i="65"/>
  <c r="K23" i="65"/>
  <c r="K24" i="65"/>
  <c r="K25" i="65"/>
  <c r="K26" i="65"/>
  <c r="K27" i="65"/>
  <c r="K27" i="46"/>
  <c r="K152" i="46" s="1"/>
  <c r="K28" i="65"/>
  <c r="K29" i="65"/>
  <c r="K31" i="65"/>
  <c r="K31" i="46"/>
  <c r="K156" i="46" s="1"/>
  <c r="K32" i="65"/>
  <c r="K33" i="65"/>
  <c r="K34" i="65"/>
  <c r="K35" i="65"/>
  <c r="K36" i="65"/>
  <c r="K37" i="65"/>
  <c r="K38" i="65"/>
  <c r="K39" i="65"/>
  <c r="K39" i="46"/>
  <c r="K164" i="46" s="1"/>
  <c r="K40" i="65"/>
  <c r="K41" i="65"/>
  <c r="K42" i="65"/>
  <c r="K43" i="65"/>
  <c r="K43" i="46"/>
  <c r="K168" i="46" s="1"/>
  <c r="K44" i="65"/>
  <c r="K45" i="65"/>
  <c r="K45" i="46"/>
  <c r="K170" i="46" s="1"/>
  <c r="K46" i="65"/>
  <c r="K47" i="65"/>
  <c r="K48" i="65"/>
  <c r="K49" i="65"/>
  <c r="K50" i="65"/>
  <c r="K51" i="65"/>
  <c r="K51" i="46"/>
  <c r="K176" i="46" s="1"/>
  <c r="K52" i="65"/>
  <c r="K53" i="65"/>
  <c r="K54" i="65"/>
  <c r="K55" i="65"/>
  <c r="K55" i="46"/>
  <c r="K180" i="46" s="1"/>
  <c r="K56" i="65"/>
  <c r="K57" i="65"/>
  <c r="K58" i="65"/>
  <c r="K59" i="65"/>
  <c r="K60" i="65"/>
  <c r="K61" i="65"/>
  <c r="K62" i="65"/>
  <c r="K63" i="65"/>
  <c r="K63" i="46"/>
  <c r="K188" i="46" s="1"/>
  <c r="K64" i="65"/>
  <c r="K65" i="65"/>
  <c r="K66" i="65"/>
  <c r="K67" i="65"/>
  <c r="K67" i="46"/>
  <c r="K192" i="46" s="1"/>
  <c r="D68" i="35"/>
  <c r="J68" i="35"/>
  <c r="P68" i="58"/>
  <c r="H11" i="48"/>
  <c r="J13" i="65"/>
  <c r="J19" i="65"/>
  <c r="J25" i="65"/>
  <c r="J31" i="65"/>
  <c r="J37" i="65"/>
  <c r="H39" i="48"/>
  <c r="J43" i="65"/>
  <c r="J49" i="65"/>
  <c r="J55" i="65"/>
  <c r="J61" i="65"/>
  <c r="E68" i="34"/>
  <c r="J67" i="65"/>
  <c r="H68" i="34"/>
  <c r="I68" i="34"/>
  <c r="F14" i="65"/>
  <c r="F18" i="65"/>
  <c r="F33" i="65"/>
  <c r="F41" i="65"/>
  <c r="F43" i="65"/>
  <c r="F46" i="65"/>
  <c r="F50" i="65"/>
  <c r="F62" i="65"/>
  <c r="F66" i="65"/>
  <c r="D27" i="65"/>
  <c r="N32" i="11"/>
  <c r="O17" i="46"/>
  <c r="O142" i="46" s="1"/>
  <c r="N60" i="34"/>
  <c r="J60" i="46" s="1"/>
  <c r="J185" i="46" s="1"/>
  <c r="N48" i="34"/>
  <c r="J48" i="46" s="1"/>
  <c r="J173" i="46" s="1"/>
  <c r="N36" i="34"/>
  <c r="J36" i="46" s="1"/>
  <c r="J161" i="46" s="1"/>
  <c r="N66" i="34"/>
  <c r="J66" i="46" s="1"/>
  <c r="J191" i="46" s="1"/>
  <c r="N54" i="34"/>
  <c r="J54" i="46" s="1"/>
  <c r="J179" i="46" s="1"/>
  <c r="N42" i="34"/>
  <c r="J42" i="46" s="1"/>
  <c r="J167" i="46" s="1"/>
  <c r="N30" i="34"/>
  <c r="J30" i="46" s="1"/>
  <c r="J155" i="46" s="1"/>
  <c r="G68" i="34"/>
  <c r="N65" i="34"/>
  <c r="J65" i="46" s="1"/>
  <c r="J190" i="46" s="1"/>
  <c r="N59" i="34"/>
  <c r="J59" i="46" s="1"/>
  <c r="J184" i="46" s="1"/>
  <c r="N53" i="34"/>
  <c r="J53" i="46" s="1"/>
  <c r="J178" i="46" s="1"/>
  <c r="N47" i="34"/>
  <c r="J47" i="46" s="1"/>
  <c r="J172" i="46" s="1"/>
  <c r="N41" i="34"/>
  <c r="J41" i="46" s="1"/>
  <c r="J166" i="46" s="1"/>
  <c r="N35" i="34"/>
  <c r="J35" i="46" s="1"/>
  <c r="J160" i="46" s="1"/>
  <c r="N29" i="34"/>
  <c r="J29" i="46" s="1"/>
  <c r="J154" i="46" s="1"/>
  <c r="N23" i="34"/>
  <c r="J23" i="46" s="1"/>
  <c r="J148" i="46" s="1"/>
  <c r="N17" i="34"/>
  <c r="J17" i="46" s="1"/>
  <c r="J142" i="46" s="1"/>
  <c r="N11" i="34"/>
  <c r="J11" i="46" s="1"/>
  <c r="J136" i="46" s="1"/>
  <c r="F68" i="34"/>
  <c r="K10" i="46"/>
  <c r="J62" i="65"/>
  <c r="J56" i="65"/>
  <c r="J50" i="65"/>
  <c r="J44" i="65"/>
  <c r="J38" i="65"/>
  <c r="J32" i="65"/>
  <c r="J26" i="65"/>
  <c r="N24" i="34"/>
  <c r="J24" i="46" s="1"/>
  <c r="J149" i="46" s="1"/>
  <c r="J20" i="65"/>
  <c r="N18" i="34"/>
  <c r="J18" i="46" s="1"/>
  <c r="J143" i="46" s="1"/>
  <c r="J14" i="65"/>
  <c r="N12" i="34"/>
  <c r="J12" i="46" s="1"/>
  <c r="J137" i="46" s="1"/>
  <c r="M49" i="65"/>
  <c r="M43" i="65"/>
  <c r="M25" i="65"/>
  <c r="E25" i="62"/>
  <c r="M11" i="36"/>
  <c r="O11" i="46" s="1"/>
  <c r="O136" i="46" s="1"/>
  <c r="K59" i="46"/>
  <c r="K184" i="46" s="1"/>
  <c r="K53" i="46"/>
  <c r="K178" i="46" s="1"/>
  <c r="K47" i="46"/>
  <c r="K172" i="46" s="1"/>
  <c r="K35" i="46"/>
  <c r="K160" i="46" s="1"/>
  <c r="K29" i="46"/>
  <c r="K154" i="46" s="1"/>
  <c r="K23" i="46"/>
  <c r="K148" i="46" s="1"/>
  <c r="K11" i="46"/>
  <c r="K136" i="46" s="1"/>
  <c r="M12" i="36"/>
  <c r="O12" i="46" s="1"/>
  <c r="O137" i="46" s="1"/>
  <c r="N67" i="34"/>
  <c r="J67" i="46" s="1"/>
  <c r="J192" i="46" s="1"/>
  <c r="J63" i="65"/>
  <c r="N61" i="34"/>
  <c r="J61" i="46" s="1"/>
  <c r="J186" i="46" s="1"/>
  <c r="J57" i="65"/>
  <c r="N55" i="34"/>
  <c r="J55" i="46" s="1"/>
  <c r="J180" i="46" s="1"/>
  <c r="J51" i="65"/>
  <c r="N49" i="34"/>
  <c r="J49" i="46" s="1"/>
  <c r="J174" i="46" s="1"/>
  <c r="J45" i="65"/>
  <c r="N43" i="34"/>
  <c r="J43" i="46" s="1"/>
  <c r="J168" i="46" s="1"/>
  <c r="J39" i="65"/>
  <c r="N37" i="34"/>
  <c r="J37" i="46" s="1"/>
  <c r="J162" i="46" s="1"/>
  <c r="J33" i="65"/>
  <c r="N31" i="34"/>
  <c r="J31" i="46" s="1"/>
  <c r="J156" i="46" s="1"/>
  <c r="J27" i="65"/>
  <c r="N25" i="34"/>
  <c r="J25" i="46" s="1"/>
  <c r="J150" i="46" s="1"/>
  <c r="J21" i="65"/>
  <c r="N19" i="34"/>
  <c r="J19" i="46" s="1"/>
  <c r="J144" i="46" s="1"/>
  <c r="J15" i="65"/>
  <c r="N13" i="34"/>
  <c r="J13" i="46" s="1"/>
  <c r="J138" i="46" s="1"/>
  <c r="J64" i="65"/>
  <c r="N62" i="34"/>
  <c r="J62" i="46" s="1"/>
  <c r="J187" i="46" s="1"/>
  <c r="J58" i="65"/>
  <c r="N56" i="34"/>
  <c r="J56" i="46" s="1"/>
  <c r="J181" i="46" s="1"/>
  <c r="J52" i="65"/>
  <c r="N50" i="34"/>
  <c r="J50" i="46" s="1"/>
  <c r="J175" i="46" s="1"/>
  <c r="J46" i="65"/>
  <c r="N44" i="34"/>
  <c r="J44" i="46" s="1"/>
  <c r="J169" i="46" s="1"/>
  <c r="J40" i="65"/>
  <c r="N38" i="34"/>
  <c r="J38" i="46" s="1"/>
  <c r="J163" i="46" s="1"/>
  <c r="J34" i="65"/>
  <c r="N32" i="34"/>
  <c r="J32" i="46" s="1"/>
  <c r="J157" i="46" s="1"/>
  <c r="J28" i="65"/>
  <c r="N26" i="34"/>
  <c r="J26" i="46" s="1"/>
  <c r="J151" i="46" s="1"/>
  <c r="J22" i="65"/>
  <c r="N20" i="34"/>
  <c r="J20" i="46" s="1"/>
  <c r="J145" i="46" s="1"/>
  <c r="J16" i="65"/>
  <c r="N14" i="34"/>
  <c r="J14" i="46" s="1"/>
  <c r="J139" i="46" s="1"/>
  <c r="J10" i="65"/>
  <c r="M45" i="65"/>
  <c r="M33" i="65"/>
  <c r="M27" i="65"/>
  <c r="M21" i="65"/>
  <c r="M15" i="65"/>
  <c r="E15" i="62"/>
  <c r="L68" i="34"/>
  <c r="K68" i="34"/>
  <c r="J65" i="65"/>
  <c r="N63" i="34"/>
  <c r="J63" i="46" s="1"/>
  <c r="J188" i="46" s="1"/>
  <c r="J59" i="65"/>
  <c r="N57" i="34"/>
  <c r="J57" i="46" s="1"/>
  <c r="J182" i="46" s="1"/>
  <c r="J53" i="65"/>
  <c r="N51" i="34"/>
  <c r="J51" i="46" s="1"/>
  <c r="J176" i="46" s="1"/>
  <c r="J47" i="65"/>
  <c r="N45" i="34"/>
  <c r="J45" i="46" s="1"/>
  <c r="J170" i="46" s="1"/>
  <c r="J41" i="65"/>
  <c r="N39" i="34"/>
  <c r="J39" i="46" s="1"/>
  <c r="J164" i="46" s="1"/>
  <c r="J35" i="65"/>
  <c r="N33" i="34"/>
  <c r="J33" i="46" s="1"/>
  <c r="J158" i="46" s="1"/>
  <c r="J29" i="65"/>
  <c r="N27" i="34"/>
  <c r="J27" i="46" s="1"/>
  <c r="J152" i="46" s="1"/>
  <c r="J23" i="65"/>
  <c r="N21" i="34"/>
  <c r="J21" i="46" s="1"/>
  <c r="J146" i="46" s="1"/>
  <c r="J17" i="65"/>
  <c r="N15" i="34"/>
  <c r="J15" i="46" s="1"/>
  <c r="J140" i="46" s="1"/>
  <c r="J11" i="65"/>
  <c r="J68" i="34"/>
  <c r="K56" i="46"/>
  <c r="K181" i="46" s="1"/>
  <c r="K32" i="46"/>
  <c r="K157" i="46" s="1"/>
  <c r="J66" i="65"/>
  <c r="N64" i="34"/>
  <c r="J64" i="46" s="1"/>
  <c r="J189" i="46" s="1"/>
  <c r="J60" i="65"/>
  <c r="N58" i="34"/>
  <c r="J58" i="46" s="1"/>
  <c r="J183" i="46" s="1"/>
  <c r="J54" i="65"/>
  <c r="N52" i="34"/>
  <c r="J52" i="46" s="1"/>
  <c r="J177" i="46" s="1"/>
  <c r="J48" i="65"/>
  <c r="N46" i="34"/>
  <c r="J46" i="46" s="1"/>
  <c r="J171" i="46" s="1"/>
  <c r="J42" i="65"/>
  <c r="N40" i="34"/>
  <c r="J40" i="46" s="1"/>
  <c r="J165" i="46" s="1"/>
  <c r="J36" i="65"/>
  <c r="N34" i="34"/>
  <c r="J34" i="46" s="1"/>
  <c r="J159" i="46" s="1"/>
  <c r="J30" i="65"/>
  <c r="N28" i="34"/>
  <c r="J28" i="46" s="1"/>
  <c r="J153" i="46" s="1"/>
  <c r="J24" i="65"/>
  <c r="N22" i="34"/>
  <c r="J22" i="46" s="1"/>
  <c r="J147" i="46" s="1"/>
  <c r="J18" i="65"/>
  <c r="N16" i="34"/>
  <c r="J16" i="46" s="1"/>
  <c r="J141" i="46" s="1"/>
  <c r="J12" i="65"/>
  <c r="M47" i="65"/>
  <c r="M35" i="65"/>
  <c r="E35" i="62"/>
  <c r="K32" i="62"/>
  <c r="M23" i="65"/>
  <c r="E23" i="62"/>
  <c r="M11" i="65"/>
  <c r="M31" i="36"/>
  <c r="O31" i="46" s="1"/>
  <c r="O156" i="46" s="1"/>
  <c r="M19" i="36"/>
  <c r="O19" i="46" s="1"/>
  <c r="O144" i="46" s="1"/>
  <c r="E61" i="65"/>
  <c r="E38" i="65"/>
  <c r="E32" i="65"/>
  <c r="E14" i="65"/>
  <c r="E21" i="65"/>
  <c r="E46" i="65"/>
  <c r="E34" i="65"/>
  <c r="E37" i="65"/>
  <c r="E28" i="65"/>
  <c r="E30" i="65"/>
  <c r="E17" i="65"/>
  <c r="I39" i="65"/>
  <c r="H20" i="65"/>
  <c r="H42" i="65"/>
  <c r="H38" i="65"/>
  <c r="E32" i="11"/>
  <c r="H15" i="65"/>
  <c r="H39" i="65"/>
  <c r="H47" i="65"/>
  <c r="I57" i="65"/>
  <c r="D67" i="65"/>
  <c r="E53" i="46"/>
  <c r="H38" i="46"/>
  <c r="H163" i="46" s="1"/>
  <c r="H30" i="11"/>
  <c r="D67" i="46"/>
  <c r="D35" i="46"/>
  <c r="O19" i="11"/>
  <c r="E20" i="46"/>
  <c r="E145" i="46" s="1"/>
  <c r="E10" i="51"/>
  <c r="E10" i="61" s="1"/>
  <c r="D10" i="46"/>
  <c r="D135" i="46" s="1"/>
  <c r="D20" i="46"/>
  <c r="D26" i="46"/>
  <c r="D28" i="46"/>
  <c r="K28" i="51"/>
  <c r="K28" i="61" s="1"/>
  <c r="D38" i="65"/>
  <c r="D48" i="46"/>
  <c r="D54" i="65"/>
  <c r="D58" i="65"/>
  <c r="E66" i="51"/>
  <c r="G34" i="65"/>
  <c r="G46" i="65"/>
  <c r="F67" i="65"/>
  <c r="E22" i="46"/>
  <c r="E147" i="46" s="1"/>
  <c r="E30" i="46"/>
  <c r="E155" i="46" s="1"/>
  <c r="E34" i="46"/>
  <c r="E159" i="46" s="1"/>
  <c r="D68" i="33"/>
  <c r="D66" i="65"/>
  <c r="M21" i="33"/>
  <c r="I21" i="46" s="1"/>
  <c r="I146" i="46" s="1"/>
  <c r="D40" i="46"/>
  <c r="D165" i="46" s="1"/>
  <c r="M36" i="33"/>
  <c r="I36" i="46" s="1"/>
  <c r="I161" i="46" s="1"/>
  <c r="D14" i="46"/>
  <c r="G56" i="65"/>
  <c r="F31" i="65"/>
  <c r="D16" i="46"/>
  <c r="D141" i="46" s="1"/>
  <c r="D21" i="65"/>
  <c r="F68" i="29"/>
  <c r="J22" i="51"/>
  <c r="G21" i="46"/>
  <c r="G146" i="46" s="1"/>
  <c r="I24" i="65"/>
  <c r="M54" i="33"/>
  <c r="I54" i="46" s="1"/>
  <c r="I179" i="46" s="1"/>
  <c r="H44" i="46"/>
  <c r="H169" i="46" s="1"/>
  <c r="E62" i="46"/>
  <c r="E187" i="46" s="1"/>
  <c r="M52" i="33"/>
  <c r="I52" i="46" s="1"/>
  <c r="I177" i="46" s="1"/>
  <c r="E10" i="65"/>
  <c r="H56" i="46"/>
  <c r="H181" i="46" s="1"/>
  <c r="M42" i="33"/>
  <c r="I42" i="46" s="1"/>
  <c r="I167" i="46" s="1"/>
  <c r="M46" i="33"/>
  <c r="I46" i="46" s="1"/>
  <c r="I171" i="46" s="1"/>
  <c r="E57" i="46"/>
  <c r="F43" i="46"/>
  <c r="F168" i="46" s="1"/>
  <c r="H28" i="46"/>
  <c r="H153" i="46" s="1"/>
  <c r="E50" i="46"/>
  <c r="E175" i="46" s="1"/>
  <c r="D36" i="64"/>
  <c r="G40" i="65"/>
  <c r="G59" i="51"/>
  <c r="F48" i="46"/>
  <c r="F173" i="46" s="1"/>
  <c r="E49" i="46"/>
  <c r="E174" i="46" s="1"/>
  <c r="H46" i="46"/>
  <c r="H171" i="46" s="1"/>
  <c r="H68" i="33"/>
  <c r="I11" i="65"/>
  <c r="E38" i="46"/>
  <c r="E163" i="46" s="1"/>
  <c r="M64" i="33"/>
  <c r="I64" i="46" s="1"/>
  <c r="I189" i="46" s="1"/>
  <c r="H15" i="64"/>
  <c r="E52" i="46"/>
  <c r="E177" i="46" s="1"/>
  <c r="E68" i="29"/>
  <c r="G32" i="46"/>
  <c r="G157" i="46" s="1"/>
  <c r="G32" i="65"/>
  <c r="G20" i="65"/>
  <c r="F64" i="65"/>
  <c r="D18" i="46"/>
  <c r="D38" i="46"/>
  <c r="D68" i="65"/>
  <c r="D52" i="65"/>
  <c r="E30" i="11"/>
  <c r="O17" i="11"/>
  <c r="G55" i="65"/>
  <c r="E41" i="46"/>
  <c r="E166" i="46" s="1"/>
  <c r="M22" i="33"/>
  <c r="I22" i="46" s="1"/>
  <c r="I147" i="46" s="1"/>
  <c r="D49" i="65"/>
  <c r="M17" i="33"/>
  <c r="I17" i="46" s="1"/>
  <c r="I142" i="46" s="1"/>
  <c r="H36" i="46"/>
  <c r="H161" i="46" s="1"/>
  <c r="D29" i="65"/>
  <c r="G34" i="46"/>
  <c r="G159" i="46" s="1"/>
  <c r="G46" i="46"/>
  <c r="G171" i="46" s="1"/>
  <c r="E27" i="65"/>
  <c r="E64" i="46"/>
  <c r="E189" i="46" s="1"/>
  <c r="I24" i="51"/>
  <c r="I24" i="61" s="1"/>
  <c r="F30" i="46"/>
  <c r="F155" i="46" s="1"/>
  <c r="I30" i="51"/>
  <c r="F32" i="65"/>
  <c r="F35" i="65"/>
  <c r="H43" i="46"/>
  <c r="H168" i="46" s="1"/>
  <c r="M34" i="33"/>
  <c r="I34" i="46" s="1"/>
  <c r="I159" i="46" s="1"/>
  <c r="H62" i="51"/>
  <c r="H62" i="61" s="1"/>
  <c r="E61" i="51"/>
  <c r="E61" i="61" s="1"/>
  <c r="D61" i="65"/>
  <c r="E44" i="46"/>
  <c r="E169" i="46" s="1"/>
  <c r="G31" i="65"/>
  <c r="H42" i="46"/>
  <c r="H167" i="46" s="1"/>
  <c r="E29" i="46"/>
  <c r="E154" i="46" s="1"/>
  <c r="H29" i="64"/>
  <c r="E28" i="51"/>
  <c r="E28" i="61" s="1"/>
  <c r="F23" i="51"/>
  <c r="D30" i="65"/>
  <c r="H31" i="65"/>
  <c r="H59" i="46"/>
  <c r="H184" i="46" s="1"/>
  <c r="J52" i="51"/>
  <c r="J52" i="61" s="1"/>
  <c r="E12" i="46"/>
  <c r="E137" i="46" s="1"/>
  <c r="H52" i="46"/>
  <c r="H177" i="46" s="1"/>
  <c r="E66" i="46"/>
  <c r="E191" i="46" s="1"/>
  <c r="I27" i="65"/>
  <c r="K62" i="64"/>
  <c r="E24" i="46"/>
  <c r="E149" i="46" s="1"/>
  <c r="E33" i="46"/>
  <c r="E158" i="46" s="1"/>
  <c r="G48" i="65"/>
  <c r="G36" i="65"/>
  <c r="G24" i="65"/>
  <c r="G66" i="46"/>
  <c r="G191" i="46" s="1"/>
  <c r="M56" i="33"/>
  <c r="I56" i="46" s="1"/>
  <c r="I181" i="46" s="1"/>
  <c r="F19" i="51"/>
  <c r="F19" i="61" s="1"/>
  <c r="E33" i="51"/>
  <c r="E33" i="61" s="1"/>
  <c r="D33" i="65"/>
  <c r="D44" i="65"/>
  <c r="F25" i="65"/>
  <c r="E17" i="46"/>
  <c r="E142" i="46" s="1"/>
  <c r="H13" i="65"/>
  <c r="H14" i="46"/>
  <c r="H139" i="46" s="1"/>
  <c r="E16" i="46"/>
  <c r="E141" i="46" s="1"/>
  <c r="G15" i="51"/>
  <c r="D20" i="65"/>
  <c r="F19" i="46"/>
  <c r="F144" i="46" s="1"/>
  <c r="E51" i="65"/>
  <c r="F68" i="35"/>
  <c r="K54" i="46"/>
  <c r="K179" i="46" s="1"/>
  <c r="K58" i="46"/>
  <c r="K183" i="46" s="1"/>
  <c r="K49" i="46"/>
  <c r="K174" i="46" s="1"/>
  <c r="K34" i="46"/>
  <c r="K159" i="46" s="1"/>
  <c r="K22" i="46"/>
  <c r="K147" i="46" s="1"/>
  <c r="K14" i="46"/>
  <c r="K139" i="46" s="1"/>
  <c r="K38" i="46"/>
  <c r="K163" i="46" s="1"/>
  <c r="K62" i="46"/>
  <c r="K187" i="46" s="1"/>
  <c r="K18" i="46"/>
  <c r="K143" i="46" s="1"/>
  <c r="K52" i="46"/>
  <c r="K177" i="46" s="1"/>
  <c r="K25" i="46"/>
  <c r="K150" i="46" s="1"/>
  <c r="K13" i="46"/>
  <c r="K138" i="46" s="1"/>
  <c r="K20" i="46"/>
  <c r="K145" i="46" s="1"/>
  <c r="K44" i="46"/>
  <c r="K169" i="46" s="1"/>
  <c r="K17" i="46"/>
  <c r="K142" i="46" s="1"/>
  <c r="K57" i="46"/>
  <c r="K182" i="46" s="1"/>
  <c r="K33" i="46"/>
  <c r="K158" i="46" s="1"/>
  <c r="K21" i="46"/>
  <c r="K146" i="46" s="1"/>
  <c r="K61" i="46"/>
  <c r="K186" i="46" s="1"/>
  <c r="K46" i="46"/>
  <c r="K171" i="46" s="1"/>
  <c r="F66" i="46"/>
  <c r="F191" i="46" s="1"/>
  <c r="F18" i="46"/>
  <c r="F143" i="46" s="1"/>
  <c r="F60" i="46"/>
  <c r="F185" i="46" s="1"/>
  <c r="F44" i="46"/>
  <c r="F169" i="46" s="1"/>
  <c r="F32" i="46"/>
  <c r="F157" i="46" s="1"/>
  <c r="F12" i="46"/>
  <c r="F137" i="46" s="1"/>
  <c r="F14" i="46"/>
  <c r="F139" i="46" s="1"/>
  <c r="F62" i="46"/>
  <c r="F187" i="46" s="1"/>
  <c r="D24" i="46"/>
  <c r="G49" i="46"/>
  <c r="G174" i="46" s="1"/>
  <c r="L65" i="51"/>
  <c r="L65" i="61" s="1"/>
  <c r="E64" i="64"/>
  <c r="G53" i="65"/>
  <c r="G17" i="65"/>
  <c r="H51" i="46"/>
  <c r="H176" i="46" s="1"/>
  <c r="G57" i="51"/>
  <c r="G57" i="61" s="1"/>
  <c r="H27" i="64"/>
  <c r="L45" i="51"/>
  <c r="L45" i="61" s="1"/>
  <c r="H47" i="51"/>
  <c r="G37" i="51"/>
  <c r="G37" i="61" s="1"/>
  <c r="H23" i="65"/>
  <c r="K16" i="51"/>
  <c r="K16" i="61" s="1"/>
  <c r="E18" i="51"/>
  <c r="E18" i="61" s="1"/>
  <c r="E12" i="51"/>
  <c r="E12" i="61" s="1"/>
  <c r="E12" i="65"/>
  <c r="K32" i="51"/>
  <c r="K32" i="61" s="1"/>
  <c r="H61" i="51"/>
  <c r="H61" i="61" s="1"/>
  <c r="D32" i="65"/>
  <c r="I13" i="65"/>
  <c r="E22" i="51"/>
  <c r="E22" i="61" s="1"/>
  <c r="F22" i="65"/>
  <c r="F28" i="65"/>
  <c r="F47" i="65"/>
  <c r="H67" i="65"/>
  <c r="G37" i="64"/>
  <c r="G37" i="47" s="1"/>
  <c r="G37" i="58" s="1"/>
  <c r="G37" i="50" s="1"/>
  <c r="G37" i="53" s="1"/>
  <c r="G37" i="54" s="1"/>
  <c r="G37" i="55" s="1"/>
  <c r="D62" i="51"/>
  <c r="D62" i="46"/>
  <c r="D187" i="46" s="1"/>
  <c r="K52" i="51"/>
  <c r="K52" i="61" s="1"/>
  <c r="E18" i="64"/>
  <c r="K12" i="51"/>
  <c r="K12" i="61" s="1"/>
  <c r="J58" i="64"/>
  <c r="J34" i="64"/>
  <c r="D41" i="65"/>
  <c r="E41" i="61"/>
  <c r="F63" i="65"/>
  <c r="D45" i="65"/>
  <c r="L37" i="51"/>
  <c r="L37" i="61" s="1"/>
  <c r="I26" i="65"/>
  <c r="H40" i="64"/>
  <c r="H40" i="47" s="1"/>
  <c r="E48" i="65"/>
  <c r="E48" i="51"/>
  <c r="E48" i="61" s="1"/>
  <c r="E43" i="51"/>
  <c r="E43" i="61" s="1"/>
  <c r="D43" i="65"/>
  <c r="F48" i="65"/>
  <c r="H55" i="46"/>
  <c r="H180" i="46" s="1"/>
  <c r="I47" i="65"/>
  <c r="D52" i="51"/>
  <c r="D52" i="61" s="1"/>
  <c r="F52" i="46"/>
  <c r="F177" i="46" s="1"/>
  <c r="L41" i="64"/>
  <c r="K30" i="11"/>
  <c r="L30" i="11"/>
  <c r="L32" i="11"/>
  <c r="K60" i="51"/>
  <c r="K60" i="61" s="1"/>
  <c r="D31" i="65"/>
  <c r="H39" i="51"/>
  <c r="H39" i="61" s="1"/>
  <c r="F38" i="65"/>
  <c r="E38" i="51"/>
  <c r="E38" i="61" s="1"/>
  <c r="E33" i="11"/>
  <c r="O20" i="11"/>
  <c r="K50" i="64"/>
  <c r="F55" i="65"/>
  <c r="H65" i="65"/>
  <c r="I68" i="30"/>
  <c r="D17" i="65"/>
  <c r="H44" i="64"/>
  <c r="H44" i="47" s="1"/>
  <c r="H44" i="58" s="1"/>
  <c r="H44" i="50" s="1"/>
  <c r="H44" i="53" s="1"/>
  <c r="H44" i="54" s="1"/>
  <c r="H44" i="55" s="1"/>
  <c r="D11" i="46"/>
  <c r="D136" i="46" s="1"/>
  <c r="E46" i="51"/>
  <c r="E46" i="61" s="1"/>
  <c r="D46" i="65"/>
  <c r="D50" i="51"/>
  <c r="D50" i="61" s="1"/>
  <c r="D50" i="46"/>
  <c r="D175" i="46" s="1"/>
  <c r="F51" i="51"/>
  <c r="E11" i="64"/>
  <c r="H11" i="65"/>
  <c r="D64" i="64"/>
  <c r="G64" i="46"/>
  <c r="G189" i="46" s="1"/>
  <c r="G52" i="46"/>
  <c r="G177" i="46" s="1"/>
  <c r="D52" i="64"/>
  <c r="I43" i="65"/>
  <c r="E43" i="64"/>
  <c r="H48" i="46"/>
  <c r="H173" i="46" s="1"/>
  <c r="D48" i="64"/>
  <c r="D40" i="65"/>
  <c r="H41" i="51"/>
  <c r="H41" i="61" s="1"/>
  <c r="K56" i="51"/>
  <c r="K56" i="61" s="1"/>
  <c r="K62" i="51"/>
  <c r="D54" i="51"/>
  <c r="D54" i="61" s="1"/>
  <c r="E54" i="46"/>
  <c r="E179" i="46" s="1"/>
  <c r="E21" i="46"/>
  <c r="E146" i="46" s="1"/>
  <c r="G63" i="51"/>
  <c r="G63" i="61" s="1"/>
  <c r="G53" i="64"/>
  <c r="K12" i="64"/>
  <c r="J24" i="51"/>
  <c r="J24" i="61" s="1"/>
  <c r="H39" i="64"/>
  <c r="K20" i="64"/>
  <c r="F42" i="46"/>
  <c r="F167" i="46" s="1"/>
  <c r="I44" i="51"/>
  <c r="I48" i="51"/>
  <c r="I48" i="61" s="1"/>
  <c r="F11" i="46"/>
  <c r="F136" i="46" s="1"/>
  <c r="E68" i="30"/>
  <c r="J32" i="51"/>
  <c r="J32" i="61" s="1"/>
  <c r="E19" i="65"/>
  <c r="G11" i="51"/>
  <c r="G11" i="61" s="1"/>
  <c r="F39" i="51"/>
  <c r="F39" i="61" s="1"/>
  <c r="F38" i="46"/>
  <c r="F163" i="46" s="1"/>
  <c r="F26" i="46"/>
  <c r="F151" i="46" s="1"/>
  <c r="D53" i="65"/>
  <c r="I34" i="65"/>
  <c r="E34" i="64"/>
  <c r="F64" i="46"/>
  <c r="F189" i="46" s="1"/>
  <c r="D59" i="46"/>
  <c r="D64" i="46"/>
  <c r="D189" i="46" s="1"/>
  <c r="D64" i="51"/>
  <c r="D64" i="61" s="1"/>
  <c r="H18" i="64"/>
  <c r="E62" i="51"/>
  <c r="H15" i="51"/>
  <c r="H15" i="61" s="1"/>
  <c r="H66" i="65"/>
  <c r="L68" i="30"/>
  <c r="J34" i="51"/>
  <c r="J34" i="61" s="1"/>
  <c r="D40" i="51"/>
  <c r="D40" i="61" s="1"/>
  <c r="D51" i="46"/>
  <c r="F58" i="46"/>
  <c r="F183" i="46" s="1"/>
  <c r="F36" i="46"/>
  <c r="F161" i="46" s="1"/>
  <c r="D68" i="30"/>
  <c r="F28" i="46"/>
  <c r="F153" i="46" s="1"/>
  <c r="F47" i="46"/>
  <c r="F172" i="46" s="1"/>
  <c r="H52" i="51"/>
  <c r="H52" i="61" s="1"/>
  <c r="J30" i="51"/>
  <c r="J30" i="61" s="1"/>
  <c r="J64" i="51"/>
  <c r="J64" i="61" s="1"/>
  <c r="D22" i="46"/>
  <c r="D147" i="46" s="1"/>
  <c r="D22" i="51"/>
  <c r="D47" i="65"/>
  <c r="H56" i="65"/>
  <c r="H59" i="65"/>
  <c r="K61" i="64"/>
  <c r="E13" i="51"/>
  <c r="E13" i="61" s="1"/>
  <c r="K11" i="51"/>
  <c r="K11" i="61" s="1"/>
  <c r="N60" i="28"/>
  <c r="L60" i="46" s="1"/>
  <c r="L185" i="46" s="1"/>
  <c r="N48" i="28"/>
  <c r="L48" i="46" s="1"/>
  <c r="L173" i="46" s="1"/>
  <c r="L48" i="65"/>
  <c r="N36" i="28"/>
  <c r="L36" i="46" s="1"/>
  <c r="L161" i="46" s="1"/>
  <c r="L36" i="65"/>
  <c r="N24" i="28"/>
  <c r="L24" i="46" s="1"/>
  <c r="L149" i="46" s="1"/>
  <c r="L24" i="65"/>
  <c r="N59" i="28"/>
  <c r="L59" i="46" s="1"/>
  <c r="L184" i="46" s="1"/>
  <c r="N47" i="28"/>
  <c r="L47" i="46" s="1"/>
  <c r="L172" i="46" s="1"/>
  <c r="N35" i="28"/>
  <c r="L35" i="46" s="1"/>
  <c r="L160" i="46" s="1"/>
  <c r="N23" i="28"/>
  <c r="L23" i="46" s="1"/>
  <c r="L148" i="46" s="1"/>
  <c r="F11" i="48"/>
  <c r="N56" i="28"/>
  <c r="L56" i="46" s="1"/>
  <c r="L181" i="46" s="1"/>
  <c r="N44" i="28"/>
  <c r="L44" i="46" s="1"/>
  <c r="L169" i="46" s="1"/>
  <c r="N32" i="28"/>
  <c r="L32" i="46" s="1"/>
  <c r="L157" i="46" s="1"/>
  <c r="N66" i="28"/>
  <c r="L66" i="46" s="1"/>
  <c r="L191" i="46" s="1"/>
  <c r="H54" i="48"/>
  <c r="H42" i="48"/>
  <c r="H30" i="48"/>
  <c r="N30" i="28"/>
  <c r="L30" i="46" s="1"/>
  <c r="L155" i="46" s="1"/>
  <c r="N64" i="28"/>
  <c r="L64" i="46" s="1"/>
  <c r="L189" i="46" s="1"/>
  <c r="N52" i="28"/>
  <c r="L52" i="46" s="1"/>
  <c r="L177" i="46" s="1"/>
  <c r="G29" i="64"/>
  <c r="J36" i="64"/>
  <c r="E47" i="51"/>
  <c r="E47" i="61" s="1"/>
  <c r="N20" i="28"/>
  <c r="L20" i="46" s="1"/>
  <c r="L145" i="46" s="1"/>
  <c r="N40" i="28"/>
  <c r="L40" i="46" s="1"/>
  <c r="L165" i="46" s="1"/>
  <c r="N28" i="28"/>
  <c r="L28" i="46" s="1"/>
  <c r="L153" i="46" s="1"/>
  <c r="G61" i="46"/>
  <c r="G186" i="46" s="1"/>
  <c r="H33" i="51"/>
  <c r="H33" i="61" s="1"/>
  <c r="F19" i="64"/>
  <c r="F50" i="46"/>
  <c r="F175" i="46" s="1"/>
  <c r="J48" i="51"/>
  <c r="J48" i="61" s="1"/>
  <c r="F30" i="65"/>
  <c r="F26" i="65"/>
  <c r="G28" i="46"/>
  <c r="G153" i="46" s="1"/>
  <c r="D65" i="65"/>
  <c r="H15" i="46"/>
  <c r="H140" i="46" s="1"/>
  <c r="G23" i="51"/>
  <c r="K24" i="51"/>
  <c r="K24" i="61" s="1"/>
  <c r="E41" i="65"/>
  <c r="H57" i="51"/>
  <c r="H57" i="61" s="1"/>
  <c r="E58" i="46"/>
  <c r="E183" i="46" s="1"/>
  <c r="D58" i="51"/>
  <c r="D58" i="61" s="1"/>
  <c r="E39" i="64"/>
  <c r="G15" i="65"/>
  <c r="K66" i="64"/>
  <c r="E16" i="65"/>
  <c r="D39" i="65"/>
  <c r="G45" i="64"/>
  <c r="G45" i="47" s="1"/>
  <c r="G45" i="58" s="1"/>
  <c r="G45" i="50" s="1"/>
  <c r="G45" i="53" s="1"/>
  <c r="G45" i="54" s="1"/>
  <c r="G45" i="55" s="1"/>
  <c r="G57" i="64"/>
  <c r="K59" i="64"/>
  <c r="E23" i="51"/>
  <c r="E23" i="61" s="1"/>
  <c r="D23" i="65"/>
  <c r="J54" i="64"/>
  <c r="K40" i="64"/>
  <c r="D38" i="51"/>
  <c r="D38" i="61" s="1"/>
  <c r="H61" i="64"/>
  <c r="H35" i="64"/>
  <c r="G47" i="51"/>
  <c r="G47" i="61" s="1"/>
  <c r="J32" i="64"/>
  <c r="E48" i="64"/>
  <c r="J68" i="28"/>
  <c r="J75" i="28" s="1"/>
  <c r="K26" i="64"/>
  <c r="J38" i="64"/>
  <c r="H45" i="51"/>
  <c r="H45" i="61" s="1"/>
  <c r="L49" i="51"/>
  <c r="L49" i="61" s="1"/>
  <c r="L29" i="64"/>
  <c r="K41" i="64"/>
  <c r="K41" i="47" s="1"/>
  <c r="K41" i="58" s="1"/>
  <c r="K41" i="50" s="1"/>
  <c r="K41" i="53" s="1"/>
  <c r="K41" i="54" s="1"/>
  <c r="K41" i="55" s="1"/>
  <c r="E42" i="64"/>
  <c r="K32" i="64"/>
  <c r="E36" i="51"/>
  <c r="F35" i="51"/>
  <c r="F35" i="61" s="1"/>
  <c r="G23" i="64"/>
  <c r="K25" i="64"/>
  <c r="J44" i="51"/>
  <c r="J44" i="61" s="1"/>
  <c r="D28" i="51"/>
  <c r="D28" i="61" s="1"/>
  <c r="D46" i="51"/>
  <c r="D46" i="61" s="1"/>
  <c r="H68" i="35"/>
  <c r="K16" i="46"/>
  <c r="K141" i="46" s="1"/>
  <c r="K68" i="35"/>
  <c r="K28" i="46"/>
  <c r="K153" i="46" s="1"/>
  <c r="K30" i="65"/>
  <c r="E68" i="35"/>
  <c r="K30" i="46"/>
  <c r="K155" i="46" s="1"/>
  <c r="L15" i="51"/>
  <c r="I68" i="38"/>
  <c r="J44" i="62"/>
  <c r="L59" i="62"/>
  <c r="K40" i="62"/>
  <c r="L32" i="62"/>
  <c r="D14" i="62"/>
  <c r="M13" i="65"/>
  <c r="E13" i="62"/>
  <c r="F62" i="62"/>
  <c r="F68" i="37"/>
  <c r="K68" i="36"/>
  <c r="K11" i="62"/>
  <c r="M40" i="36"/>
  <c r="O40" i="46" s="1"/>
  <c r="O165" i="46" s="1"/>
  <c r="O40" i="65"/>
  <c r="M34" i="36"/>
  <c r="O34" i="46" s="1"/>
  <c r="O159" i="46" s="1"/>
  <c r="O34" i="65"/>
  <c r="L21" i="48"/>
  <c r="F49" i="62"/>
  <c r="I12" i="62"/>
  <c r="L15" i="48"/>
  <c r="F23" i="62"/>
  <c r="N63" i="65"/>
  <c r="F49" i="48"/>
  <c r="H28" i="48"/>
  <c r="F41" i="62"/>
  <c r="G68" i="36"/>
  <c r="M65" i="36"/>
  <c r="O65" i="46" s="1"/>
  <c r="O190" i="46" s="1"/>
  <c r="O22" i="65"/>
  <c r="M22" i="36"/>
  <c r="O22" i="46" s="1"/>
  <c r="O147" i="46" s="1"/>
  <c r="H41" i="64"/>
  <c r="K60" i="46"/>
  <c r="K185" i="46" s="1"/>
  <c r="M59" i="36"/>
  <c r="O59" i="46" s="1"/>
  <c r="O184" i="46" s="1"/>
  <c r="K48" i="46"/>
  <c r="K173" i="46" s="1"/>
  <c r="K13" i="64"/>
  <c r="L68" i="35"/>
  <c r="D68" i="28"/>
  <c r="D75" i="28" s="1"/>
  <c r="K17" i="64"/>
  <c r="E68" i="28"/>
  <c r="E75" i="28" s="1"/>
  <c r="O26" i="65"/>
  <c r="M26" i="36"/>
  <c r="O26" i="46" s="1"/>
  <c r="O151" i="46" s="1"/>
  <c r="K37" i="46"/>
  <c r="K162" i="46" s="1"/>
  <c r="I68" i="35"/>
  <c r="H68" i="36"/>
  <c r="J68" i="36"/>
  <c r="I68" i="36"/>
  <c r="O44" i="65"/>
  <c r="O38" i="65"/>
  <c r="O32" i="65"/>
  <c r="D68" i="36"/>
  <c r="M34" i="65"/>
  <c r="M58" i="65"/>
  <c r="D34" i="62"/>
  <c r="D22" i="48"/>
  <c r="N40" i="37"/>
  <c r="M40" i="46" s="1"/>
  <c r="M165" i="46" s="1"/>
  <c r="J68" i="37"/>
  <c r="N12" i="37"/>
  <c r="N16" i="37"/>
  <c r="M16" i="46" s="1"/>
  <c r="M141" i="46" s="1"/>
  <c r="N18" i="37"/>
  <c r="M18" i="46" s="1"/>
  <c r="M143" i="46" s="1"/>
  <c r="N22" i="37"/>
  <c r="M22" i="46" s="1"/>
  <c r="M147" i="46" s="1"/>
  <c r="N24" i="37"/>
  <c r="M24" i="46" s="1"/>
  <c r="M149" i="46" s="1"/>
  <c r="N25" i="37"/>
  <c r="M25" i="46" s="1"/>
  <c r="M150" i="46" s="1"/>
  <c r="N28" i="37"/>
  <c r="M28" i="46" s="1"/>
  <c r="M153" i="46" s="1"/>
  <c r="N32" i="37"/>
  <c r="M32" i="46" s="1"/>
  <c r="M157" i="46" s="1"/>
  <c r="N33" i="37"/>
  <c r="M33" i="46" s="1"/>
  <c r="M158" i="46" s="1"/>
  <c r="N36" i="37"/>
  <c r="M36" i="46" s="1"/>
  <c r="M161" i="46" s="1"/>
  <c r="N37" i="37"/>
  <c r="P37" i="36" s="1"/>
  <c r="N41" i="37"/>
  <c r="M41" i="46" s="1"/>
  <c r="M166" i="46" s="1"/>
  <c r="N44" i="37"/>
  <c r="M44" i="46" s="1"/>
  <c r="M169" i="46" s="1"/>
  <c r="N45" i="37"/>
  <c r="M45" i="46" s="1"/>
  <c r="M170" i="46" s="1"/>
  <c r="N46" i="37"/>
  <c r="M46" i="46" s="1"/>
  <c r="M171" i="46" s="1"/>
  <c r="N48" i="37"/>
  <c r="M48" i="46" s="1"/>
  <c r="M173" i="46" s="1"/>
  <c r="N49" i="37"/>
  <c r="M49" i="46" s="1"/>
  <c r="M174" i="46" s="1"/>
  <c r="N52" i="37"/>
  <c r="M52" i="46" s="1"/>
  <c r="M177" i="46" s="1"/>
  <c r="N53" i="37"/>
  <c r="M53" i="46" s="1"/>
  <c r="M178" i="46" s="1"/>
  <c r="N56" i="37"/>
  <c r="M56" i="46" s="1"/>
  <c r="M181" i="46" s="1"/>
  <c r="N57" i="37"/>
  <c r="M57" i="46" s="1"/>
  <c r="M182" i="46" s="1"/>
  <c r="N64" i="37"/>
  <c r="M64" i="46" s="1"/>
  <c r="M189" i="46" s="1"/>
  <c r="N65" i="37"/>
  <c r="M65" i="46" s="1"/>
  <c r="M190" i="46" s="1"/>
  <c r="N66" i="37"/>
  <c r="M66" i="46" s="1"/>
  <c r="M191" i="46" s="1"/>
  <c r="K68" i="37"/>
  <c r="M12" i="65"/>
  <c r="H68" i="37"/>
  <c r="M16" i="65"/>
  <c r="M28" i="65"/>
  <c r="M32" i="65"/>
  <c r="M36" i="65"/>
  <c r="M40" i="65"/>
  <c r="M44" i="65"/>
  <c r="M48" i="65"/>
  <c r="M52" i="65"/>
  <c r="M60" i="65"/>
  <c r="M64" i="65"/>
  <c r="N14" i="37"/>
  <c r="M14" i="46" s="1"/>
  <c r="M139" i="46" s="1"/>
  <c r="N29" i="37"/>
  <c r="M29" i="46" s="1"/>
  <c r="M154" i="46" s="1"/>
  <c r="H17" i="51"/>
  <c r="H17" i="61" s="1"/>
  <c r="L68" i="28"/>
  <c r="L75" i="28" s="1"/>
  <c r="K18" i="51"/>
  <c r="K18" i="61" s="1"/>
  <c r="F16" i="65"/>
  <c r="E16" i="51"/>
  <c r="E16" i="61" s="1"/>
  <c r="F57" i="65"/>
  <c r="F42" i="65"/>
  <c r="E42" i="51"/>
  <c r="E42" i="61" s="1"/>
  <c r="G61" i="65"/>
  <c r="E61" i="64"/>
  <c r="G50" i="65"/>
  <c r="G38" i="65"/>
  <c r="E38" i="64"/>
  <c r="G26" i="65"/>
  <c r="E26" i="64"/>
  <c r="E14" i="64"/>
  <c r="G14" i="65"/>
  <c r="I20" i="64"/>
  <c r="E57" i="65"/>
  <c r="E57" i="51"/>
  <c r="E57" i="61" s="1"/>
  <c r="I58" i="51"/>
  <c r="I58" i="61" s="1"/>
  <c r="G27" i="51"/>
  <c r="H10" i="65"/>
  <c r="E10" i="64"/>
  <c r="F34" i="46"/>
  <c r="F159" i="46" s="1"/>
  <c r="N10" i="28"/>
  <c r="H43" i="65"/>
  <c r="J12" i="64"/>
  <c r="F22" i="46"/>
  <c r="F147" i="46" s="1"/>
  <c r="D60" i="65"/>
  <c r="E60" i="51"/>
  <c r="N63" i="28"/>
  <c r="L63" i="46" s="1"/>
  <c r="L188" i="46" s="1"/>
  <c r="N51" i="28"/>
  <c r="L51" i="46" s="1"/>
  <c r="L176" i="46" s="1"/>
  <c r="N39" i="28"/>
  <c r="L39" i="46" s="1"/>
  <c r="L164" i="46" s="1"/>
  <c r="N15" i="28"/>
  <c r="L15" i="46" s="1"/>
  <c r="L140" i="46" s="1"/>
  <c r="L61" i="65"/>
  <c r="E61" i="48"/>
  <c r="L49" i="65"/>
  <c r="E37" i="48"/>
  <c r="L37" i="65"/>
  <c r="L25" i="65"/>
  <c r="E25" i="48"/>
  <c r="N67" i="28"/>
  <c r="L67" i="46" s="1"/>
  <c r="L192" i="46" s="1"/>
  <c r="N55" i="28"/>
  <c r="L55" i="46" s="1"/>
  <c r="L180" i="46" s="1"/>
  <c r="H55" i="48"/>
  <c r="H43" i="48"/>
  <c r="N43" i="28"/>
  <c r="L43" i="46" s="1"/>
  <c r="L168" i="46" s="1"/>
  <c r="N31" i="28"/>
  <c r="L31" i="46" s="1"/>
  <c r="L156" i="46" s="1"/>
  <c r="F21" i="51"/>
  <c r="F21" i="61" s="1"/>
  <c r="D34" i="64"/>
  <c r="E60" i="62"/>
  <c r="N48" i="65"/>
  <c r="E28" i="62"/>
  <c r="G33" i="62"/>
  <c r="D12" i="46"/>
  <c r="D12" i="51"/>
  <c r="F55" i="51"/>
  <c r="I35" i="65"/>
  <c r="E35" i="64"/>
  <c r="J36" i="51"/>
  <c r="J36" i="61" s="1"/>
  <c r="L25" i="51"/>
  <c r="L25" i="61" s="1"/>
  <c r="D66" i="62"/>
  <c r="L59" i="65"/>
  <c r="L47" i="65"/>
  <c r="E47" i="48"/>
  <c r="E35" i="48"/>
  <c r="L35" i="65"/>
  <c r="H34" i="62"/>
  <c r="H34" i="48"/>
  <c r="L47" i="48"/>
  <c r="L47" i="62"/>
  <c r="H51" i="62"/>
  <c r="F53" i="48"/>
  <c r="G65" i="46"/>
  <c r="G190" i="46" s="1"/>
  <c r="H60" i="65"/>
  <c r="E60" i="64"/>
  <c r="K58" i="64"/>
  <c r="H12" i="51"/>
  <c r="H12" i="61" s="1"/>
  <c r="E45" i="46"/>
  <c r="E170" i="46" s="1"/>
  <c r="L53" i="51"/>
  <c r="L53" i="61" s="1"/>
  <c r="H12" i="48"/>
  <c r="H12" i="62"/>
  <c r="F19" i="48"/>
  <c r="F19" i="62"/>
  <c r="K20" i="48"/>
  <c r="K20" i="62"/>
  <c r="M41" i="65"/>
  <c r="E41" i="62"/>
  <c r="E41" i="48"/>
  <c r="M19" i="65"/>
  <c r="E19" i="62"/>
  <c r="E64" i="51"/>
  <c r="E64" i="47" s="1"/>
  <c r="D68" i="37"/>
  <c r="D56" i="46"/>
  <c r="E62" i="48"/>
  <c r="M62" i="65"/>
  <c r="E62" i="62"/>
  <c r="H13" i="51"/>
  <c r="H13" i="61" s="1"/>
  <c r="E50" i="51"/>
  <c r="E50" i="61" s="1"/>
  <c r="J30" i="11"/>
  <c r="H59" i="51"/>
  <c r="H59" i="61" s="1"/>
  <c r="I44" i="64"/>
  <c r="L26" i="65"/>
  <c r="L14" i="65"/>
  <c r="E14" i="48"/>
  <c r="E58" i="65"/>
  <c r="N27" i="28"/>
  <c r="L27" i="46" s="1"/>
  <c r="L152" i="46" s="1"/>
  <c r="E27" i="51"/>
  <c r="E27" i="61" s="1"/>
  <c r="F27" i="65"/>
  <c r="I16" i="65"/>
  <c r="J66" i="51"/>
  <c r="J66" i="61" s="1"/>
  <c r="G68" i="33"/>
  <c r="F10" i="46"/>
  <c r="N18" i="28"/>
  <c r="L18" i="46" s="1"/>
  <c r="L143" i="46" s="1"/>
  <c r="F23" i="65"/>
  <c r="I12" i="51"/>
  <c r="I12" i="61" s="1"/>
  <c r="J28" i="51"/>
  <c r="J28" i="61" s="1"/>
  <c r="D30" i="51"/>
  <c r="D30" i="46"/>
  <c r="D155" i="46" s="1"/>
  <c r="H32" i="51"/>
  <c r="H32" i="61" s="1"/>
  <c r="D39" i="46"/>
  <c r="H53" i="51"/>
  <c r="H53" i="61" s="1"/>
  <c r="F31" i="46"/>
  <c r="F156" i="46" s="1"/>
  <c r="G67" i="62"/>
  <c r="H55" i="51"/>
  <c r="H55" i="61" s="1"/>
  <c r="E40" i="64"/>
  <c r="E28" i="64"/>
  <c r="G28" i="65"/>
  <c r="H63" i="46"/>
  <c r="H188" i="46" s="1"/>
  <c r="F44" i="65"/>
  <c r="E13" i="46"/>
  <c r="E138" i="46" s="1"/>
  <c r="E15" i="64"/>
  <c r="H62" i="46"/>
  <c r="H187" i="46" s="1"/>
  <c r="D62" i="64"/>
  <c r="M60" i="33"/>
  <c r="D60" i="64"/>
  <c r="H54" i="51"/>
  <c r="H54" i="61" s="1"/>
  <c r="L29" i="51"/>
  <c r="L29" i="61" s="1"/>
  <c r="H27" i="51"/>
  <c r="H27" i="61" s="1"/>
  <c r="I23" i="65"/>
  <c r="E23" i="64"/>
  <c r="E23" i="47" s="1"/>
  <c r="E23" i="58" s="1"/>
  <c r="E23" i="50" s="1"/>
  <c r="E23" i="53" s="1"/>
  <c r="E23" i="54" s="1"/>
  <c r="E23" i="55" s="1"/>
  <c r="L49" i="64"/>
  <c r="G52" i="64"/>
  <c r="K54" i="64"/>
  <c r="K22" i="51"/>
  <c r="K22" i="61" s="1"/>
  <c r="K16" i="62"/>
  <c r="H21" i="64"/>
  <c r="L57" i="65"/>
  <c r="L45" i="65"/>
  <c r="K64" i="62"/>
  <c r="D34" i="51"/>
  <c r="D34" i="61" s="1"/>
  <c r="D34" i="46"/>
  <c r="L21" i="65"/>
  <c r="D34" i="65"/>
  <c r="E34" i="51"/>
  <c r="E34" i="61" s="1"/>
  <c r="D42" i="51"/>
  <c r="D42" i="61" s="1"/>
  <c r="E63" i="51"/>
  <c r="E63" i="61" s="1"/>
  <c r="D63" i="65"/>
  <c r="M66" i="65"/>
  <c r="M42" i="65"/>
  <c r="H10" i="62"/>
  <c r="K27" i="48"/>
  <c r="K27" i="62"/>
  <c r="K47" i="62"/>
  <c r="E49" i="62"/>
  <c r="E49" i="48"/>
  <c r="L66" i="65"/>
  <c r="J58" i="51"/>
  <c r="J58" i="61" s="1"/>
  <c r="E46" i="64"/>
  <c r="H46" i="65"/>
  <c r="G15" i="62"/>
  <c r="K23" i="62"/>
  <c r="H44" i="62"/>
  <c r="H44" i="48"/>
  <c r="M29" i="65"/>
  <c r="E29" i="62"/>
  <c r="M17" i="65"/>
  <c r="E17" i="62"/>
  <c r="F13" i="48"/>
  <c r="F13" i="62"/>
  <c r="I18" i="62"/>
  <c r="I26" i="48"/>
  <c r="I26" i="62"/>
  <c r="F37" i="62"/>
  <c r="F37" i="48"/>
  <c r="L57" i="48"/>
  <c r="G27" i="64"/>
  <c r="E61" i="46"/>
  <c r="E186" i="46" s="1"/>
  <c r="L11" i="62"/>
  <c r="F17" i="62"/>
  <c r="F17" i="48"/>
  <c r="L23" i="62"/>
  <c r="L23" i="48"/>
  <c r="F29" i="62"/>
  <c r="L35" i="62"/>
  <c r="F65" i="62"/>
  <c r="F65" i="48"/>
  <c r="D18" i="48"/>
  <c r="D18" i="62"/>
  <c r="F27" i="62"/>
  <c r="F37" i="51"/>
  <c r="F37" i="61" s="1"/>
  <c r="D44" i="51"/>
  <c r="D44" i="61" s="1"/>
  <c r="D44" i="46"/>
  <c r="D169" i="46" s="1"/>
  <c r="G49" i="51"/>
  <c r="G49" i="47" s="1"/>
  <c r="G49" i="58" s="1"/>
  <c r="G49" i="50" s="1"/>
  <c r="G49" i="53" s="1"/>
  <c r="G49" i="54" s="1"/>
  <c r="G49" i="55" s="1"/>
  <c r="E53" i="51"/>
  <c r="E53" i="61" s="1"/>
  <c r="K67" i="51"/>
  <c r="K67" i="61" s="1"/>
  <c r="G39" i="51"/>
  <c r="G39" i="61" s="1"/>
  <c r="H57" i="64"/>
  <c r="J56" i="51"/>
  <c r="J56" i="61" s="1"/>
  <c r="G65" i="51"/>
  <c r="G65" i="61" s="1"/>
  <c r="H61" i="48"/>
  <c r="D66" i="46"/>
  <c r="K42" i="64"/>
  <c r="K57" i="64"/>
  <c r="F41" i="48"/>
  <c r="H15" i="48"/>
  <c r="K51" i="48"/>
  <c r="K56" i="48"/>
  <c r="H23" i="64"/>
  <c r="G65" i="64"/>
  <c r="K46" i="51"/>
  <c r="K46" i="61" s="1"/>
  <c r="G67" i="51"/>
  <c r="G67" i="61" s="1"/>
  <c r="K35" i="51"/>
  <c r="K35" i="61" s="1"/>
  <c r="E52" i="48"/>
  <c r="H59" i="48"/>
  <c r="F50" i="62"/>
  <c r="K51" i="62"/>
  <c r="L56" i="62"/>
  <c r="K63" i="51"/>
  <c r="K63" i="61" s="1"/>
  <c r="H13" i="48"/>
  <c r="L15" i="62"/>
  <c r="L39" i="62"/>
  <c r="K21" i="48"/>
  <c r="H28" i="62"/>
  <c r="K34" i="51"/>
  <c r="K34" i="61" s="1"/>
  <c r="K39" i="51"/>
  <c r="K39" i="61" s="1"/>
  <c r="G43" i="51"/>
  <c r="H49" i="51"/>
  <c r="H49" i="61" s="1"/>
  <c r="H38" i="62"/>
  <c r="L41" i="51"/>
  <c r="L41" i="61" s="1"/>
  <c r="E25" i="64"/>
  <c r="H20" i="51"/>
  <c r="J60" i="51"/>
  <c r="J60" i="61" s="1"/>
  <c r="K67" i="64"/>
  <c r="D44" i="64"/>
  <c r="D26" i="51"/>
  <c r="H35" i="62"/>
  <c r="H49" i="64"/>
  <c r="K57" i="51"/>
  <c r="I35" i="62"/>
  <c r="F42" i="62"/>
  <c r="L35" i="51"/>
  <c r="G64" i="65"/>
  <c r="K19" i="62"/>
  <c r="K19" i="48"/>
  <c r="E14" i="51"/>
  <c r="E14" i="47" s="1"/>
  <c r="D14" i="65"/>
  <c r="J51" i="62"/>
  <c r="L44" i="62"/>
  <c r="H48" i="62"/>
  <c r="H48" i="48"/>
  <c r="H30" i="51"/>
  <c r="H30" i="61" s="1"/>
  <c r="I52" i="65"/>
  <c r="E52" i="64"/>
  <c r="J62" i="64"/>
  <c r="I24" i="62"/>
  <c r="I24" i="48"/>
  <c r="L27" i="62"/>
  <c r="H37" i="51"/>
  <c r="H37" i="61" s="1"/>
  <c r="K54" i="51"/>
  <c r="K54" i="61" s="1"/>
  <c r="K55" i="51"/>
  <c r="K55" i="61" s="1"/>
  <c r="H26" i="62"/>
  <c r="F25" i="48"/>
  <c r="F25" i="62"/>
  <c r="L68" i="38"/>
  <c r="I30" i="11"/>
  <c r="K12" i="48"/>
  <c r="N11" i="46"/>
  <c r="N136" i="46" s="1"/>
  <c r="D15" i="62"/>
  <c r="D50" i="62"/>
  <c r="H45" i="64"/>
  <c r="E68" i="37"/>
  <c r="D49" i="62"/>
  <c r="J20" i="62"/>
  <c r="I40" i="51"/>
  <c r="I40" i="61" s="1"/>
  <c r="I46" i="51"/>
  <c r="I46" i="61" s="1"/>
  <c r="I34" i="51"/>
  <c r="I34" i="61" s="1"/>
  <c r="J40" i="51"/>
  <c r="J40" i="61" s="1"/>
  <c r="L29" i="62"/>
  <c r="L29" i="48"/>
  <c r="H22" i="62"/>
  <c r="H22" i="48"/>
  <c r="K28" i="62"/>
  <c r="E62" i="61"/>
  <c r="K49" i="48"/>
  <c r="K49" i="62"/>
  <c r="G11" i="48"/>
  <c r="G11" i="62"/>
  <c r="F59" i="65"/>
  <c r="I56" i="51"/>
  <c r="I56" i="61" s="1"/>
  <c r="K68" i="28"/>
  <c r="K75" i="28" s="1"/>
  <c r="F10" i="62"/>
  <c r="H63" i="51"/>
  <c r="H63" i="61" s="1"/>
  <c r="K64" i="51"/>
  <c r="K64" i="61" s="1"/>
  <c r="K14" i="51"/>
  <c r="J18" i="51"/>
  <c r="J18" i="61" s="1"/>
  <c r="D26" i="65"/>
  <c r="E26" i="51"/>
  <c r="G35" i="51"/>
  <c r="G35" i="61" s="1"/>
  <c r="F53" i="51"/>
  <c r="F53" i="61" s="1"/>
  <c r="E56" i="51"/>
  <c r="E56" i="65"/>
  <c r="E59" i="65"/>
  <c r="I60" i="51"/>
  <c r="I60" i="61" s="1"/>
  <c r="E62" i="65"/>
  <c r="L67" i="51"/>
  <c r="L67" i="61" s="1"/>
  <c r="L47" i="51"/>
  <c r="L47" i="61" s="1"/>
  <c r="I50" i="51"/>
  <c r="L51" i="51"/>
  <c r="L51" i="47" s="1"/>
  <c r="M30" i="33"/>
  <c r="I30" i="46" s="1"/>
  <c r="I155" i="46" s="1"/>
  <c r="I23" i="62"/>
  <c r="E26" i="62"/>
  <c r="N26" i="65"/>
  <c r="G42" i="46"/>
  <c r="G167" i="46" s="1"/>
  <c r="I38" i="51"/>
  <c r="I38" i="61" s="1"/>
  <c r="H32" i="46"/>
  <c r="H157" i="46" s="1"/>
  <c r="H11" i="46"/>
  <c r="H136" i="46" s="1"/>
  <c r="K36" i="51"/>
  <c r="K36" i="61" s="1"/>
  <c r="D42" i="65"/>
  <c r="H17" i="65"/>
  <c r="E27" i="64"/>
  <c r="H27" i="65"/>
  <c r="E30" i="64"/>
  <c r="H30" i="65"/>
  <c r="I18" i="48"/>
  <c r="D55" i="65"/>
  <c r="E55" i="51"/>
  <c r="E55" i="61" s="1"/>
  <c r="H68" i="29"/>
  <c r="D18" i="65"/>
  <c r="D32" i="46"/>
  <c r="D32" i="51"/>
  <c r="D32" i="61" s="1"/>
  <c r="G33" i="51"/>
  <c r="G33" i="61" s="1"/>
  <c r="L17" i="51"/>
  <c r="L17" i="47" s="1"/>
  <c r="L17" i="58" s="1"/>
  <c r="L17" i="50" s="1"/>
  <c r="L17" i="53" s="1"/>
  <c r="L17" i="54" s="1"/>
  <c r="L17" i="55" s="1"/>
  <c r="F65" i="51"/>
  <c r="F65" i="61" s="1"/>
  <c r="I56" i="65"/>
  <c r="E56" i="64"/>
  <c r="I59" i="65"/>
  <c r="H11" i="64"/>
  <c r="L27" i="65"/>
  <c r="E27" i="48"/>
  <c r="D40" i="64"/>
  <c r="I28" i="51"/>
  <c r="I28" i="61" s="1"/>
  <c r="M31" i="65"/>
  <c r="K17" i="51"/>
  <c r="K17" i="61" s="1"/>
  <c r="J40" i="62"/>
  <c r="J14" i="51"/>
  <c r="J14" i="61" s="1"/>
  <c r="G54" i="46"/>
  <c r="G179" i="46" s="1"/>
  <c r="G32" i="62"/>
  <c r="K16" i="48"/>
  <c r="H32" i="62"/>
  <c r="H32" i="48"/>
  <c r="M39" i="65"/>
  <c r="E39" i="62"/>
  <c r="J40" i="64"/>
  <c r="H22" i="51"/>
  <c r="H22" i="61" s="1"/>
  <c r="L61" i="51"/>
  <c r="L61" i="61" s="1"/>
  <c r="H45" i="48"/>
  <c r="E38" i="62"/>
  <c r="E38" i="48"/>
  <c r="F47" i="51"/>
  <c r="F47" i="61" s="1"/>
  <c r="F26" i="62"/>
  <c r="J28" i="64"/>
  <c r="L23" i="51"/>
  <c r="L23" i="61" s="1"/>
  <c r="G60" i="65"/>
  <c r="G37" i="65"/>
  <c r="H59" i="62"/>
  <c r="H21" i="51"/>
  <c r="H21" i="61" s="1"/>
  <c r="G32" i="11"/>
  <c r="G30" i="11"/>
  <c r="E37" i="51"/>
  <c r="E37" i="61" s="1"/>
  <c r="D37" i="65"/>
  <c r="E44" i="65"/>
  <c r="G58" i="65"/>
  <c r="E58" i="64"/>
  <c r="L67" i="62"/>
  <c r="L67" i="48"/>
  <c r="G55" i="61"/>
  <c r="K29" i="64"/>
  <c r="K35" i="48"/>
  <c r="G25" i="51"/>
  <c r="G25" i="61" s="1"/>
  <c r="F31" i="51"/>
  <c r="F31" i="61" s="1"/>
  <c r="H43" i="51"/>
  <c r="H43" i="61" s="1"/>
  <c r="K46" i="64"/>
  <c r="J16" i="51"/>
  <c r="J16" i="61" s="1"/>
  <c r="H25" i="51"/>
  <c r="H25" i="61" s="1"/>
  <c r="L57" i="51"/>
  <c r="L57" i="61" s="1"/>
  <c r="J59" i="64"/>
  <c r="H58" i="62"/>
  <c r="H31" i="64"/>
  <c r="K24" i="64"/>
  <c r="K24" i="47" s="1"/>
  <c r="K24" i="58" s="1"/>
  <c r="K24" i="50" s="1"/>
  <c r="K24" i="53" s="1"/>
  <c r="H25" i="62"/>
  <c r="K37" i="64"/>
  <c r="F11" i="51"/>
  <c r="F11" i="61" s="1"/>
  <c r="J12" i="51"/>
  <c r="J12" i="61" s="1"/>
  <c r="H28" i="64"/>
  <c r="H11" i="62"/>
  <c r="K44" i="62"/>
  <c r="H24" i="48"/>
  <c r="K42" i="51"/>
  <c r="K42" i="61" s="1"/>
  <c r="E32" i="51"/>
  <c r="E32" i="61" s="1"/>
  <c r="L39" i="51"/>
  <c r="I40" i="64"/>
  <c r="E31" i="64"/>
  <c r="K36" i="64"/>
  <c r="I66" i="64"/>
  <c r="D47" i="48"/>
  <c r="H43" i="62"/>
  <c r="L35" i="48"/>
  <c r="H29" i="51"/>
  <c r="H29" i="61" s="1"/>
  <c r="F33" i="51"/>
  <c r="F33" i="61" s="1"/>
  <c r="G36" i="64"/>
  <c r="J66" i="64"/>
  <c r="H23" i="51"/>
  <c r="H23" i="61" s="1"/>
  <c r="I64" i="51"/>
  <c r="K39" i="48"/>
  <c r="F29" i="48"/>
  <c r="K60" i="62"/>
  <c r="G75" i="28"/>
  <c r="E25" i="65"/>
  <c r="E25" i="51"/>
  <c r="E25" i="61" s="1"/>
  <c r="F19" i="65"/>
  <c r="L50" i="65"/>
  <c r="E50" i="48"/>
  <c r="L39" i="65"/>
  <c r="E39" i="48"/>
  <c r="F51" i="46"/>
  <c r="F176" i="46" s="1"/>
  <c r="J46" i="64"/>
  <c r="L43" i="51"/>
  <c r="L43" i="61" s="1"/>
  <c r="G19" i="65"/>
  <c r="J48" i="64"/>
  <c r="F63" i="51"/>
  <c r="F63" i="61" s="1"/>
  <c r="H26" i="51"/>
  <c r="H26" i="61" s="1"/>
  <c r="K46" i="62"/>
  <c r="L13" i="62"/>
  <c r="L13" i="48"/>
  <c r="M37" i="65"/>
  <c r="E37" i="62"/>
  <c r="F31" i="62"/>
  <c r="F31" i="48"/>
  <c r="K31" i="51"/>
  <c r="K31" i="61" s="1"/>
  <c r="G47" i="65"/>
  <c r="I42" i="62"/>
  <c r="I42" i="48"/>
  <c r="K43" i="48"/>
  <c r="K30" i="51"/>
  <c r="K30" i="61" s="1"/>
  <c r="L20" i="65"/>
  <c r="E23" i="48"/>
  <c r="N23" i="65"/>
  <c r="F30" i="11"/>
  <c r="H36" i="51"/>
  <c r="H36" i="61" s="1"/>
  <c r="I20" i="51"/>
  <c r="I20" i="61" s="1"/>
  <c r="K48" i="48"/>
  <c r="K48" i="62"/>
  <c r="F52" i="48"/>
  <c r="F52" i="62"/>
  <c r="F40" i="64"/>
  <c r="L50" i="64"/>
  <c r="L66" i="64"/>
  <c r="I65" i="51"/>
  <c r="I65" i="61" s="1"/>
  <c r="I13" i="62"/>
  <c r="I13" i="48"/>
  <c r="I29" i="48"/>
  <c r="I61" i="62"/>
  <c r="I61" i="48"/>
  <c r="F68" i="28"/>
  <c r="F75" i="28" s="1"/>
  <c r="F12" i="64"/>
  <c r="I21" i="64"/>
  <c r="I33" i="64"/>
  <c r="L42" i="64"/>
  <c r="L58" i="64"/>
  <c r="I53" i="51"/>
  <c r="I53" i="61" s="1"/>
  <c r="I61" i="51"/>
  <c r="I61" i="61" s="1"/>
  <c r="I11" i="51"/>
  <c r="I11" i="61" s="1"/>
  <c r="L36" i="51"/>
  <c r="L36" i="61" s="1"/>
  <c r="I55" i="51"/>
  <c r="I55" i="61" s="1"/>
  <c r="I67" i="51"/>
  <c r="I67" i="61" s="1"/>
  <c r="L54" i="48"/>
  <c r="I45" i="64"/>
  <c r="L43" i="62"/>
  <c r="L43" i="48"/>
  <c r="F12" i="62"/>
  <c r="F12" i="48"/>
  <c r="I17" i="48"/>
  <c r="I17" i="62"/>
  <c r="I25" i="62"/>
  <c r="I25" i="48"/>
  <c r="L34" i="62"/>
  <c r="L34" i="48"/>
  <c r="I45" i="48"/>
  <c r="I45" i="62"/>
  <c r="I53" i="62"/>
  <c r="I53" i="48"/>
  <c r="L62" i="62"/>
  <c r="L62" i="48"/>
  <c r="L64" i="48"/>
  <c r="I37" i="64"/>
  <c r="I49" i="64"/>
  <c r="I13" i="51"/>
  <c r="I13" i="61" s="1"/>
  <c r="I29" i="51"/>
  <c r="I29" i="61" s="1"/>
  <c r="L66" i="51"/>
  <c r="L66" i="61" s="1"/>
  <c r="I19" i="51"/>
  <c r="I19" i="61" s="1"/>
  <c r="F64" i="64"/>
  <c r="L42" i="48"/>
  <c r="L42" i="62"/>
  <c r="F32" i="64"/>
  <c r="L54" i="64"/>
  <c r="F28" i="51"/>
  <c r="F28" i="61" s="1"/>
  <c r="F14" i="51"/>
  <c r="F14" i="61" s="1"/>
  <c r="L46" i="62"/>
  <c r="L46" i="48"/>
  <c r="I57" i="62"/>
  <c r="I57" i="48"/>
  <c r="L22" i="64"/>
  <c r="I65" i="64"/>
  <c r="I17" i="51"/>
  <c r="I17" i="61" s="1"/>
  <c r="L58" i="51"/>
  <c r="L58" i="61" s="1"/>
  <c r="F36" i="48"/>
  <c r="F36" i="62"/>
  <c r="F56" i="64"/>
  <c r="I34" i="48"/>
  <c r="F44" i="48"/>
  <c r="F44" i="62"/>
  <c r="F10" i="64"/>
  <c r="F16" i="64"/>
  <c r="F24" i="64"/>
  <c r="L30" i="64"/>
  <c r="L38" i="64"/>
  <c r="F48" i="64"/>
  <c r="I53" i="64"/>
  <c r="F60" i="64"/>
  <c r="L68" i="29"/>
  <c r="L10" i="51"/>
  <c r="L10" i="61" s="1"/>
  <c r="L18" i="51"/>
  <c r="L18" i="61" s="1"/>
  <c r="L26" i="51"/>
  <c r="L26" i="61" s="1"/>
  <c r="I57" i="51"/>
  <c r="I57" i="61" s="1"/>
  <c r="F10" i="51"/>
  <c r="F10" i="61" s="1"/>
  <c r="L14" i="62"/>
  <c r="L14" i="48"/>
  <c r="F28" i="48"/>
  <c r="F28" i="62"/>
  <c r="F40" i="48"/>
  <c r="F40" i="62"/>
  <c r="L50" i="48"/>
  <c r="L50" i="62"/>
  <c r="L10" i="64"/>
  <c r="L26" i="64"/>
  <c r="L26" i="47" s="1"/>
  <c r="L26" i="58" s="1"/>
  <c r="L26" i="50" s="1"/>
  <c r="L26" i="53" s="1"/>
  <c r="L34" i="64"/>
  <c r="L46" i="64"/>
  <c r="L62" i="64"/>
  <c r="F16" i="51"/>
  <c r="F16" i="61" s="1"/>
  <c r="F24" i="51"/>
  <c r="F24" i="61" s="1"/>
  <c r="L30" i="51"/>
  <c r="L30" i="61" s="1"/>
  <c r="L54" i="51"/>
  <c r="L54" i="61" s="1"/>
  <c r="F64" i="51"/>
  <c r="F64" i="61" s="1"/>
  <c r="L16" i="51"/>
  <c r="L16" i="61" s="1"/>
  <c r="F38" i="51"/>
  <c r="F38" i="61" s="1"/>
  <c r="L48" i="51"/>
  <c r="L48" i="61" s="1"/>
  <c r="L10" i="48"/>
  <c r="L68" i="37"/>
  <c r="L10" i="62"/>
  <c r="F16" i="48"/>
  <c r="F16" i="62"/>
  <c r="F20" i="48"/>
  <c r="F24" i="62"/>
  <c r="F24" i="48"/>
  <c r="L30" i="62"/>
  <c r="L30" i="48"/>
  <c r="I37" i="62"/>
  <c r="I37" i="48"/>
  <c r="I49" i="48"/>
  <c r="I49" i="62"/>
  <c r="L58" i="62"/>
  <c r="L58" i="48"/>
  <c r="I67" i="48"/>
  <c r="L14" i="64"/>
  <c r="F28" i="64"/>
  <c r="I41" i="64"/>
  <c r="I57" i="64"/>
  <c r="L14" i="51"/>
  <c r="L14" i="61" s="1"/>
  <c r="L22" i="51"/>
  <c r="L22" i="61" s="1"/>
  <c r="F32" i="51"/>
  <c r="F32" i="61" s="1"/>
  <c r="F60" i="51"/>
  <c r="F60" i="61" s="1"/>
  <c r="L12" i="51"/>
  <c r="L12" i="61" s="1"/>
  <c r="L52" i="51"/>
  <c r="L52" i="61" s="1"/>
  <c r="L64" i="51"/>
  <c r="L31" i="62"/>
  <c r="L31" i="48"/>
  <c r="I21" i="62"/>
  <c r="I21" i="48"/>
  <c r="I33" i="62"/>
  <c r="I33" i="48"/>
  <c r="F48" i="48"/>
  <c r="F48" i="62"/>
  <c r="F56" i="48"/>
  <c r="F56" i="62"/>
  <c r="I13" i="64"/>
  <c r="F20" i="64"/>
  <c r="I29" i="64"/>
  <c r="F36" i="64"/>
  <c r="F44" i="64"/>
  <c r="F52" i="64"/>
  <c r="I61" i="64"/>
  <c r="F12" i="51"/>
  <c r="F12" i="61" s="1"/>
  <c r="F20" i="51"/>
  <c r="F20" i="61" s="1"/>
  <c r="I25" i="51"/>
  <c r="I25" i="61" s="1"/>
  <c r="L62" i="51"/>
  <c r="I15" i="51"/>
  <c r="I15" i="61" s="1"/>
  <c r="I47" i="51"/>
  <c r="I47" i="61" s="1"/>
  <c r="K41" i="62"/>
  <c r="K41" i="48"/>
  <c r="G20" i="62"/>
  <c r="G20" i="48"/>
  <c r="D35" i="62"/>
  <c r="D35" i="48"/>
  <c r="N39" i="37"/>
  <c r="M39" i="46" s="1"/>
  <c r="M164" i="46" s="1"/>
  <c r="D39" i="48"/>
  <c r="D39" i="62"/>
  <c r="D51" i="48"/>
  <c r="N51" i="37"/>
  <c r="M51" i="46" s="1"/>
  <c r="M176" i="46" s="1"/>
  <c r="D63" i="62"/>
  <c r="D63" i="48"/>
  <c r="N61" i="28"/>
  <c r="L61" i="46" s="1"/>
  <c r="L186" i="46" s="1"/>
  <c r="D61" i="48"/>
  <c r="H65" i="46"/>
  <c r="H190" i="46" s="1"/>
  <c r="D65" i="64"/>
  <c r="J13" i="64"/>
  <c r="G23" i="46"/>
  <c r="G148" i="46" s="1"/>
  <c r="D23" i="64"/>
  <c r="G31" i="46"/>
  <c r="G156" i="46" s="1"/>
  <c r="D31" i="64"/>
  <c r="J41" i="64"/>
  <c r="D55" i="64"/>
  <c r="J65" i="64"/>
  <c r="F49" i="46"/>
  <c r="F174" i="46" s="1"/>
  <c r="D19" i="51"/>
  <c r="E19" i="46"/>
  <c r="E144" i="46" s="1"/>
  <c r="G44" i="51"/>
  <c r="D47" i="51"/>
  <c r="D47" i="61" s="1"/>
  <c r="E47" i="46"/>
  <c r="E172" i="46" s="1"/>
  <c r="G52" i="51"/>
  <c r="G52" i="61" s="1"/>
  <c r="J53" i="51"/>
  <c r="J53" i="61" s="1"/>
  <c r="E55" i="46"/>
  <c r="D55" i="51"/>
  <c r="D55" i="61" s="1"/>
  <c r="J57" i="51"/>
  <c r="G60" i="51"/>
  <c r="G60" i="61" s="1"/>
  <c r="J65" i="51"/>
  <c r="J65" i="61" s="1"/>
  <c r="D67" i="51"/>
  <c r="D67" i="61" s="1"/>
  <c r="E67" i="46"/>
  <c r="E192" i="46" s="1"/>
  <c r="G10" i="51"/>
  <c r="G10" i="61" s="1"/>
  <c r="J11" i="51"/>
  <c r="J11" i="61" s="1"/>
  <c r="G14" i="51"/>
  <c r="G14" i="61" s="1"/>
  <c r="J15" i="51"/>
  <c r="J15" i="61" s="1"/>
  <c r="G18" i="51"/>
  <c r="J19" i="51"/>
  <c r="J19" i="61" s="1"/>
  <c r="D21" i="46"/>
  <c r="D21" i="51"/>
  <c r="G22" i="51"/>
  <c r="G22" i="61" s="1"/>
  <c r="J23" i="51"/>
  <c r="J23" i="47" s="1"/>
  <c r="J23" i="58" s="1"/>
  <c r="J23" i="50" s="1"/>
  <c r="J23" i="53" s="1"/>
  <c r="J23" i="54" s="1"/>
  <c r="J23" i="55" s="1"/>
  <c r="D25" i="46"/>
  <c r="D150" i="46" s="1"/>
  <c r="D25" i="51"/>
  <c r="D25" i="61" s="1"/>
  <c r="G26" i="51"/>
  <c r="G26" i="61" s="1"/>
  <c r="J27" i="51"/>
  <c r="J27" i="61" s="1"/>
  <c r="D29" i="51"/>
  <c r="D29" i="61" s="1"/>
  <c r="D29" i="46"/>
  <c r="D154" i="46" s="1"/>
  <c r="J31" i="51"/>
  <c r="J31" i="61" s="1"/>
  <c r="G34" i="51"/>
  <c r="G34" i="61" s="1"/>
  <c r="J35" i="51"/>
  <c r="J35" i="61" s="1"/>
  <c r="D37" i="46"/>
  <c r="D37" i="51"/>
  <c r="D37" i="61" s="1"/>
  <c r="J39" i="51"/>
  <c r="J39" i="61" s="1"/>
  <c r="D41" i="51"/>
  <c r="D41" i="61" s="1"/>
  <c r="D41" i="46"/>
  <c r="D166" i="46" s="1"/>
  <c r="G42" i="51"/>
  <c r="G42" i="61" s="1"/>
  <c r="D45" i="46"/>
  <c r="D45" i="51"/>
  <c r="J47" i="51"/>
  <c r="J47" i="61" s="1"/>
  <c r="D49" i="46"/>
  <c r="D49" i="51"/>
  <c r="G50" i="51"/>
  <c r="G50" i="61" s="1"/>
  <c r="J51" i="51"/>
  <c r="J51" i="61" s="1"/>
  <c r="G54" i="51"/>
  <c r="G54" i="61" s="1"/>
  <c r="J55" i="51"/>
  <c r="J55" i="61" s="1"/>
  <c r="G58" i="51"/>
  <c r="G58" i="61" s="1"/>
  <c r="J59" i="51"/>
  <c r="J59" i="61" s="1"/>
  <c r="D61" i="46"/>
  <c r="D186" i="46" s="1"/>
  <c r="D61" i="51"/>
  <c r="G62" i="51"/>
  <c r="G62" i="61" s="1"/>
  <c r="D65" i="46"/>
  <c r="D190" i="46" s="1"/>
  <c r="D65" i="51"/>
  <c r="D65" i="61" s="1"/>
  <c r="G66" i="51"/>
  <c r="G66" i="61" s="1"/>
  <c r="N66" i="65"/>
  <c r="E66" i="62"/>
  <c r="E66" i="48"/>
  <c r="D31" i="62"/>
  <c r="D47" i="62"/>
  <c r="D17" i="51"/>
  <c r="D17" i="61" s="1"/>
  <c r="J37" i="62"/>
  <c r="G64" i="64"/>
  <c r="D55" i="62"/>
  <c r="D55" i="48"/>
  <c r="G60" i="62"/>
  <c r="G60" i="48"/>
  <c r="N41" i="28"/>
  <c r="L41" i="46" s="1"/>
  <c r="L166" i="46" s="1"/>
  <c r="D41" i="48"/>
  <c r="H17" i="46"/>
  <c r="H142" i="46" s="1"/>
  <c r="D17" i="64"/>
  <c r="H57" i="46"/>
  <c r="H182" i="46" s="1"/>
  <c r="D15" i="64"/>
  <c r="J33" i="64"/>
  <c r="G16" i="51"/>
  <c r="G16" i="61" s="1"/>
  <c r="E51" i="46"/>
  <c r="E176" i="46" s="1"/>
  <c r="D51" i="51"/>
  <c r="D51" i="61" s="1"/>
  <c r="G64" i="51"/>
  <c r="G64" i="61" s="1"/>
  <c r="N30" i="65"/>
  <c r="E30" i="62"/>
  <c r="E30" i="48"/>
  <c r="D31" i="48"/>
  <c r="N15" i="37"/>
  <c r="M15" i="46" s="1"/>
  <c r="M140" i="46" s="1"/>
  <c r="G24" i="48"/>
  <c r="G24" i="62"/>
  <c r="G40" i="62"/>
  <c r="G40" i="48"/>
  <c r="D59" i="62"/>
  <c r="J21" i="64"/>
  <c r="D47" i="64"/>
  <c r="E15" i="46"/>
  <c r="E140" i="46" s="1"/>
  <c r="D15" i="51"/>
  <c r="E42" i="62"/>
  <c r="N42" i="65"/>
  <c r="E42" i="48"/>
  <c r="D13" i="46"/>
  <c r="D138" i="46" s="1"/>
  <c r="J25" i="62"/>
  <c r="J25" i="48"/>
  <c r="G64" i="62"/>
  <c r="G64" i="48"/>
  <c r="H45" i="46"/>
  <c r="H170" i="46" s="1"/>
  <c r="D27" i="64"/>
  <c r="D43" i="64"/>
  <c r="G56" i="64"/>
  <c r="F37" i="46"/>
  <c r="F162" i="46" s="1"/>
  <c r="F61" i="46"/>
  <c r="F186" i="46" s="1"/>
  <c r="J45" i="64"/>
  <c r="D63" i="51"/>
  <c r="D63" i="61" s="1"/>
  <c r="G32" i="51"/>
  <c r="G32" i="61" s="1"/>
  <c r="N11" i="37"/>
  <c r="M11" i="46" s="1"/>
  <c r="M136" i="46" s="1"/>
  <c r="D11" i="62"/>
  <c r="N27" i="37"/>
  <c r="M27" i="46" s="1"/>
  <c r="M152" i="46" s="1"/>
  <c r="J53" i="62"/>
  <c r="N17" i="28"/>
  <c r="L17" i="46" s="1"/>
  <c r="L142" i="46" s="1"/>
  <c r="D17" i="48"/>
  <c r="H53" i="46"/>
  <c r="H178" i="46" s="1"/>
  <c r="G16" i="64"/>
  <c r="G32" i="64"/>
  <c r="D59" i="64"/>
  <c r="G59" i="46"/>
  <c r="G184" i="46" s="1"/>
  <c r="F13" i="46"/>
  <c r="F138" i="46" s="1"/>
  <c r="D23" i="51"/>
  <c r="D23" i="61" s="1"/>
  <c r="E23" i="46"/>
  <c r="E148" i="46" s="1"/>
  <c r="N18" i="65"/>
  <c r="E18" i="62"/>
  <c r="G16" i="62"/>
  <c r="K29" i="48"/>
  <c r="J67" i="51"/>
  <c r="J67" i="61" s="1"/>
  <c r="J63" i="51"/>
  <c r="J63" i="61" s="1"/>
  <c r="G46" i="51"/>
  <c r="G46" i="61" s="1"/>
  <c r="I20" i="48"/>
  <c r="I20" i="62"/>
  <c r="J21" i="62"/>
  <c r="J21" i="48"/>
  <c r="J57" i="62"/>
  <c r="J57" i="48"/>
  <c r="N67" i="37"/>
  <c r="J25" i="64"/>
  <c r="G44" i="64"/>
  <c r="J53" i="64"/>
  <c r="J61" i="64"/>
  <c r="J61" i="47" s="1"/>
  <c r="F17" i="46"/>
  <c r="F142" i="46" s="1"/>
  <c r="F29" i="46"/>
  <c r="F154" i="46" s="1"/>
  <c r="F45" i="46"/>
  <c r="F170" i="46" s="1"/>
  <c r="F65" i="46"/>
  <c r="F190" i="46" s="1"/>
  <c r="J13" i="51"/>
  <c r="J13" i="61" s="1"/>
  <c r="J45" i="51"/>
  <c r="J45" i="61" s="1"/>
  <c r="G30" i="51"/>
  <c r="G30" i="61" s="1"/>
  <c r="J53" i="48"/>
  <c r="D53" i="51"/>
  <c r="N63" i="37"/>
  <c r="J60" i="62"/>
  <c r="N19" i="37"/>
  <c r="M19" i="46" s="1"/>
  <c r="M144" i="46" s="1"/>
  <c r="D19" i="48"/>
  <c r="D19" i="62"/>
  <c r="G36" i="62"/>
  <c r="G36" i="48"/>
  <c r="G44" i="48"/>
  <c r="G44" i="62"/>
  <c r="G56" i="62"/>
  <c r="G56" i="48"/>
  <c r="G12" i="64"/>
  <c r="G20" i="64"/>
  <c r="G28" i="64"/>
  <c r="G39" i="46"/>
  <c r="G164" i="46" s="1"/>
  <c r="D39" i="64"/>
  <c r="G48" i="64"/>
  <c r="G60" i="64"/>
  <c r="J29" i="51"/>
  <c r="G48" i="48"/>
  <c r="D51" i="62"/>
  <c r="G28" i="51"/>
  <c r="G28" i="61" s="1"/>
  <c r="G10" i="64"/>
  <c r="D21" i="64"/>
  <c r="D33" i="51"/>
  <c r="D33" i="61" s="1"/>
  <c r="L17" i="48"/>
  <c r="L17" i="62"/>
  <c r="G12" i="48"/>
  <c r="G12" i="62"/>
  <c r="J29" i="62"/>
  <c r="D33" i="64"/>
  <c r="H33" i="46"/>
  <c r="H158" i="46" s="1"/>
  <c r="D37" i="64"/>
  <c r="H37" i="46"/>
  <c r="H162" i="46" s="1"/>
  <c r="D61" i="64"/>
  <c r="H61" i="46"/>
  <c r="H186" i="46" s="1"/>
  <c r="D19" i="64"/>
  <c r="J37" i="64"/>
  <c r="F57" i="46"/>
  <c r="F182" i="46" s="1"/>
  <c r="G12" i="51"/>
  <c r="G12" i="61" s="1"/>
  <c r="E31" i="46"/>
  <c r="E156" i="46" s="1"/>
  <c r="D31" i="51"/>
  <c r="D31" i="61" s="1"/>
  <c r="E35" i="46"/>
  <c r="E160" i="46" s="1"/>
  <c r="D35" i="51"/>
  <c r="G36" i="51"/>
  <c r="G36" i="61" s="1"/>
  <c r="E43" i="46"/>
  <c r="E168" i="46" s="1"/>
  <c r="D43" i="51"/>
  <c r="D43" i="61" s="1"/>
  <c r="D59" i="51"/>
  <c r="D59" i="61" s="1"/>
  <c r="E59" i="46"/>
  <c r="E184" i="46" s="1"/>
  <c r="D13" i="64"/>
  <c r="E54" i="62"/>
  <c r="I58" i="48"/>
  <c r="I58" i="62"/>
  <c r="D23" i="48"/>
  <c r="N23" i="37"/>
  <c r="M23" i="46" s="1"/>
  <c r="M148" i="46" s="1"/>
  <c r="D43" i="62"/>
  <c r="D43" i="48"/>
  <c r="J61" i="48"/>
  <c r="J61" i="62"/>
  <c r="J15" i="48"/>
  <c r="J17" i="64"/>
  <c r="G24" i="64"/>
  <c r="J29" i="64"/>
  <c r="D35" i="64"/>
  <c r="G40" i="64"/>
  <c r="D51" i="64"/>
  <c r="J57" i="64"/>
  <c r="G63" i="46"/>
  <c r="G188" i="46" s="1"/>
  <c r="D63" i="64"/>
  <c r="F33" i="46"/>
  <c r="F158" i="46" s="1"/>
  <c r="F41" i="46"/>
  <c r="F166" i="46" s="1"/>
  <c r="E11" i="46"/>
  <c r="E136" i="46" s="1"/>
  <c r="D11" i="51"/>
  <c r="J17" i="51"/>
  <c r="J17" i="61" s="1"/>
  <c r="G20" i="51"/>
  <c r="G20" i="61" s="1"/>
  <c r="J21" i="51"/>
  <c r="J21" i="61" s="1"/>
  <c r="E27" i="46"/>
  <c r="E152" i="46" s="1"/>
  <c r="D27" i="51"/>
  <c r="J33" i="51"/>
  <c r="J33" i="61" s="1"/>
  <c r="D39" i="51"/>
  <c r="E39" i="46"/>
  <c r="E164" i="46" s="1"/>
  <c r="G38" i="51"/>
  <c r="G38" i="61" s="1"/>
  <c r="D11" i="64"/>
  <c r="E54" i="48"/>
  <c r="J25" i="51"/>
  <c r="J25" i="61" s="1"/>
  <c r="N43" i="37"/>
  <c r="M43" i="46" s="1"/>
  <c r="M168" i="46" s="1"/>
  <c r="K15" i="62"/>
  <c r="E65" i="48"/>
  <c r="N65" i="65"/>
  <c r="N53" i="65"/>
  <c r="E53" i="62"/>
  <c r="E53" i="48"/>
  <c r="G47" i="62"/>
  <c r="E18" i="48"/>
  <c r="K40" i="48"/>
  <c r="H47" i="48"/>
  <c r="K60" i="48"/>
  <c r="G42" i="48"/>
  <c r="E43" i="48"/>
  <c r="G58" i="62"/>
  <c r="G46" i="62"/>
  <c r="G34" i="48"/>
  <c r="H23" i="62"/>
  <c r="K36" i="62"/>
  <c r="K56" i="62"/>
  <c r="N53" i="28"/>
  <c r="L53" i="46" s="1"/>
  <c r="L178" i="46" s="1"/>
  <c r="M23" i="33"/>
  <c r="I23" i="46" s="1"/>
  <c r="I148" i="46" s="1"/>
  <c r="M31" i="33"/>
  <c r="I31" i="46" s="1"/>
  <c r="I156" i="46" s="1"/>
  <c r="M62" i="33"/>
  <c r="I62" i="46" s="1"/>
  <c r="I187" i="46" s="1"/>
  <c r="M67" i="33"/>
  <c r="I67" i="46" s="1"/>
  <c r="I192" i="46" s="1"/>
  <c r="H20" i="46"/>
  <c r="H145" i="46" s="1"/>
  <c r="H25" i="46"/>
  <c r="H150" i="46" s="1"/>
  <c r="H29" i="46"/>
  <c r="H154" i="46" s="1"/>
  <c r="H41" i="46"/>
  <c r="H166" i="46" s="1"/>
  <c r="H49" i="46"/>
  <c r="H174" i="46" s="1"/>
  <c r="F21" i="46"/>
  <c r="F146" i="46" s="1"/>
  <c r="F46" i="46"/>
  <c r="F171" i="46" s="1"/>
  <c r="F54" i="46"/>
  <c r="F179" i="46" s="1"/>
  <c r="L24" i="62"/>
  <c r="I31" i="48"/>
  <c r="L40" i="62"/>
  <c r="L52" i="62"/>
  <c r="I55" i="48"/>
  <c r="L18" i="48"/>
  <c r="F42" i="64"/>
  <c r="G28" i="48"/>
  <c r="D59" i="48"/>
  <c r="G62" i="62"/>
  <c r="F45" i="62"/>
  <c r="G26" i="62"/>
  <c r="G14" i="48"/>
  <c r="F32" i="62"/>
  <c r="K66" i="62"/>
  <c r="E33" i="48"/>
  <c r="G11" i="64"/>
  <c r="J24" i="64"/>
  <c r="E57" i="62"/>
  <c r="E45" i="62"/>
  <c r="E10" i="48"/>
  <c r="E10" i="62"/>
  <c r="G22" i="62"/>
  <c r="G58" i="48"/>
  <c r="F18" i="48"/>
  <c r="F26" i="48"/>
  <c r="F66" i="62"/>
  <c r="F64" i="48"/>
  <c r="E31" i="62"/>
  <c r="E21" i="48"/>
  <c r="E45" i="48"/>
  <c r="E57" i="48"/>
  <c r="E55" i="48"/>
  <c r="N43" i="65"/>
  <c r="N67" i="65"/>
  <c r="E19" i="48"/>
  <c r="E43" i="62"/>
  <c r="N33" i="65"/>
  <c r="E33" i="62"/>
  <c r="N31" i="65"/>
  <c r="E21" i="62"/>
  <c r="H44" i="61"/>
  <c r="D173" i="46"/>
  <c r="G45" i="46"/>
  <c r="G170" i="46" s="1"/>
  <c r="G50" i="46"/>
  <c r="G175" i="46" s="1"/>
  <c r="D66" i="61"/>
  <c r="G33" i="48"/>
  <c r="H13" i="62"/>
  <c r="K14" i="62"/>
  <c r="H21" i="48"/>
  <c r="K22" i="48"/>
  <c r="H25" i="48"/>
  <c r="K30" i="62"/>
  <c r="H33" i="48"/>
  <c r="E36" i="62"/>
  <c r="K38" i="48"/>
  <c r="K42" i="48"/>
  <c r="E48" i="48"/>
  <c r="H49" i="48"/>
  <c r="K50" i="48"/>
  <c r="E52" i="62"/>
  <c r="J11" i="62"/>
  <c r="D21" i="62"/>
  <c r="J23" i="62"/>
  <c r="D25" i="62"/>
  <c r="G30" i="62"/>
  <c r="G34" i="62"/>
  <c r="J39" i="48"/>
  <c r="G42" i="62"/>
  <c r="G46" i="48"/>
  <c r="J47" i="62"/>
  <c r="J51" i="48"/>
  <c r="J59" i="62"/>
  <c r="G19" i="48"/>
  <c r="I38" i="62"/>
  <c r="F53" i="62"/>
  <c r="N52" i="65"/>
  <c r="K42" i="62"/>
  <c r="D20" i="48"/>
  <c r="D32" i="62"/>
  <c r="D64" i="62"/>
  <c r="N19" i="46"/>
  <c r="N144" i="46" s="1"/>
  <c r="K10" i="62"/>
  <c r="K68" i="38"/>
  <c r="E16" i="48"/>
  <c r="E16" i="62"/>
  <c r="N16" i="65"/>
  <c r="K18" i="62"/>
  <c r="K18" i="48"/>
  <c r="N20" i="65"/>
  <c r="E20" i="62"/>
  <c r="E24" i="48"/>
  <c r="N24" i="65"/>
  <c r="K26" i="62"/>
  <c r="K26" i="48"/>
  <c r="N28" i="65"/>
  <c r="E28" i="48"/>
  <c r="H29" i="62"/>
  <c r="H29" i="48"/>
  <c r="N32" i="65"/>
  <c r="K34" i="62"/>
  <c r="K34" i="48"/>
  <c r="H37" i="48"/>
  <c r="H37" i="62"/>
  <c r="E40" i="48"/>
  <c r="N40" i="65"/>
  <c r="H53" i="62"/>
  <c r="H53" i="48"/>
  <c r="N56" i="65"/>
  <c r="E56" i="48"/>
  <c r="E56" i="62"/>
  <c r="E64" i="62"/>
  <c r="N64" i="65"/>
  <c r="H65" i="48"/>
  <c r="H65" i="62"/>
  <c r="H41" i="62"/>
  <c r="K30" i="48"/>
  <c r="H33" i="62"/>
  <c r="K66" i="48"/>
  <c r="H49" i="62"/>
  <c r="K22" i="62"/>
  <c r="K38" i="62"/>
  <c r="E32" i="48"/>
  <c r="H21" i="62"/>
  <c r="E60" i="48"/>
  <c r="E64" i="48"/>
  <c r="N36" i="65"/>
  <c r="E48" i="62"/>
  <c r="K10" i="48"/>
  <c r="E44" i="48"/>
  <c r="E36" i="48"/>
  <c r="D13" i="62"/>
  <c r="D29" i="62"/>
  <c r="D33" i="48"/>
  <c r="N35" i="46"/>
  <c r="N160" i="46" s="1"/>
  <c r="G38" i="62"/>
  <c r="G38" i="48"/>
  <c r="D41" i="62"/>
  <c r="J43" i="62"/>
  <c r="D45" i="62"/>
  <c r="D49" i="48"/>
  <c r="G50" i="62"/>
  <c r="G50" i="48"/>
  <c r="D53" i="62"/>
  <c r="J63" i="48"/>
  <c r="D65" i="62"/>
  <c r="D65" i="48"/>
  <c r="G66" i="48"/>
  <c r="G66" i="62"/>
  <c r="J67" i="48"/>
  <c r="H57" i="62"/>
  <c r="H68" i="38"/>
  <c r="E40" i="62"/>
  <c r="J62" i="48"/>
  <c r="D45" i="48"/>
  <c r="E24" i="62"/>
  <c r="J59" i="48"/>
  <c r="H45" i="62"/>
  <c r="G62" i="48"/>
  <c r="H41" i="48"/>
  <c r="E44" i="62"/>
  <c r="E32" i="62"/>
  <c r="D57" i="51"/>
  <c r="D57" i="46"/>
  <c r="D182" i="46" s="1"/>
  <c r="H21" i="65"/>
  <c r="E21" i="64"/>
  <c r="H22" i="64"/>
  <c r="L36" i="64"/>
  <c r="F55" i="61"/>
  <c r="K64" i="64"/>
  <c r="G15" i="48"/>
  <c r="H51" i="48"/>
  <c r="I62" i="48"/>
  <c r="L66" i="48"/>
  <c r="L66" i="62"/>
  <c r="J61" i="61"/>
  <c r="G62" i="64"/>
  <c r="J65" i="48"/>
  <c r="J65" i="62"/>
  <c r="E58" i="48"/>
  <c r="K14" i="61"/>
  <c r="I60" i="46"/>
  <c r="I185" i="46" s="1"/>
  <c r="J56" i="48"/>
  <c r="J56" i="62"/>
  <c r="D28" i="65"/>
  <c r="H31" i="46"/>
  <c r="H156" i="46" s="1"/>
  <c r="L55" i="48"/>
  <c r="L55" i="62"/>
  <c r="H30" i="46"/>
  <c r="H155" i="46" s="1"/>
  <c r="F39" i="65"/>
  <c r="E39" i="51"/>
  <c r="E39" i="61" s="1"/>
  <c r="F15" i="46"/>
  <c r="F140" i="46" s="1"/>
  <c r="I52" i="51"/>
  <c r="I52" i="61" s="1"/>
  <c r="E54" i="65"/>
  <c r="E54" i="51"/>
  <c r="E54" i="61" s="1"/>
  <c r="G48" i="51"/>
  <c r="G48" i="61" s="1"/>
  <c r="D12" i="65"/>
  <c r="E17" i="64"/>
  <c r="I17" i="65"/>
  <c r="F35" i="64"/>
  <c r="H37" i="64"/>
  <c r="K44" i="64"/>
  <c r="H65" i="51"/>
  <c r="H65" i="61" s="1"/>
  <c r="G10" i="65"/>
  <c r="G33" i="65"/>
  <c r="G23" i="65"/>
  <c r="G11" i="65"/>
  <c r="L32" i="64"/>
  <c r="L32" i="47" s="1"/>
  <c r="E35" i="65"/>
  <c r="E35" i="51"/>
  <c r="L29" i="65"/>
  <c r="E29" i="48"/>
  <c r="L18" i="64"/>
  <c r="D57" i="48"/>
  <c r="D57" i="62"/>
  <c r="E44" i="64"/>
  <c r="K23" i="64"/>
  <c r="K10" i="51"/>
  <c r="K10" i="61" s="1"/>
  <c r="K68" i="29"/>
  <c r="G12" i="65"/>
  <c r="F56" i="51"/>
  <c r="F56" i="61" s="1"/>
  <c r="D36" i="65"/>
  <c r="E52" i="65"/>
  <c r="E52" i="51"/>
  <c r="E52" i="61" s="1"/>
  <c r="D68" i="29"/>
  <c r="E10" i="46"/>
  <c r="E135" i="46" s="1"/>
  <c r="L25" i="64"/>
  <c r="M32" i="11"/>
  <c r="M30" i="11"/>
  <c r="K47" i="51"/>
  <c r="K47" i="61" s="1"/>
  <c r="G67" i="46"/>
  <c r="G192" i="46" s="1"/>
  <c r="D67" i="64"/>
  <c r="K54" i="62"/>
  <c r="J51" i="64"/>
  <c r="F67" i="51"/>
  <c r="D37" i="48"/>
  <c r="D37" i="62"/>
  <c r="H19" i="51"/>
  <c r="H19" i="61" s="1"/>
  <c r="E58" i="51"/>
  <c r="E58" i="61" s="1"/>
  <c r="I17" i="64"/>
  <c r="F54" i="48"/>
  <c r="H23" i="48"/>
  <c r="I46" i="48"/>
  <c r="I35" i="48"/>
  <c r="H63" i="62"/>
  <c r="J49" i="51"/>
  <c r="J49" i="61" s="1"/>
  <c r="I11" i="48"/>
  <c r="L27" i="48"/>
  <c r="G21" i="61"/>
  <c r="G53" i="51"/>
  <c r="G53" i="61" s="1"/>
  <c r="J42" i="64"/>
  <c r="K14" i="48"/>
  <c r="I65" i="62"/>
  <c r="L19" i="51"/>
  <c r="L19" i="61" s="1"/>
  <c r="K33" i="62"/>
  <c r="G19" i="51"/>
  <c r="G19" i="61" s="1"/>
  <c r="N35" i="37"/>
  <c r="M35" i="46" s="1"/>
  <c r="M160" i="46" s="1"/>
  <c r="K29" i="51"/>
  <c r="K29" i="61" s="1"/>
  <c r="N47" i="46"/>
  <c r="N172" i="46" s="1"/>
  <c r="I49" i="46"/>
  <c r="I174" i="46" s="1"/>
  <c r="M45" i="33"/>
  <c r="I45" i="46" s="1"/>
  <c r="I170" i="46" s="1"/>
  <c r="D45" i="64"/>
  <c r="M53" i="33"/>
  <c r="I53" i="46" s="1"/>
  <c r="I178" i="46" s="1"/>
  <c r="D53" i="64"/>
  <c r="M57" i="33"/>
  <c r="I57" i="46" s="1"/>
  <c r="I182" i="46" s="1"/>
  <c r="D57" i="64"/>
  <c r="D68" i="34"/>
  <c r="N10" i="34"/>
  <c r="J24" i="48"/>
  <c r="E51" i="62"/>
  <c r="M51" i="65"/>
  <c r="E51" i="48"/>
  <c r="H52" i="48"/>
  <c r="H52" i="62"/>
  <c r="K53" i="62"/>
  <c r="K53" i="48"/>
  <c r="M55" i="65"/>
  <c r="E55" i="62"/>
  <c r="H56" i="48"/>
  <c r="H56" i="62"/>
  <c r="K57" i="62"/>
  <c r="K57" i="48"/>
  <c r="M59" i="65"/>
  <c r="E59" i="62"/>
  <c r="E59" i="48"/>
  <c r="H60" i="62"/>
  <c r="H60" i="48"/>
  <c r="M63" i="65"/>
  <c r="E63" i="62"/>
  <c r="E63" i="48"/>
  <c r="D67" i="48"/>
  <c r="D67" i="62"/>
  <c r="H10" i="48"/>
  <c r="H68" i="28"/>
  <c r="H75" i="28" s="1"/>
  <c r="N13" i="28"/>
  <c r="L13" i="46" s="1"/>
  <c r="L138" i="46" s="1"/>
  <c r="D13" i="48"/>
  <c r="F39" i="48"/>
  <c r="I40" i="48"/>
  <c r="L41" i="48"/>
  <c r="F43" i="48"/>
  <c r="F47" i="48"/>
  <c r="L49" i="48"/>
  <c r="I52" i="48"/>
  <c r="L53" i="48"/>
  <c r="F55" i="48"/>
  <c r="I56" i="48"/>
  <c r="I60" i="48"/>
  <c r="J68" i="33"/>
  <c r="J10" i="64"/>
  <c r="G31" i="62"/>
  <c r="G31" i="48"/>
  <c r="F35" i="48"/>
  <c r="F35" i="62"/>
  <c r="D29" i="48"/>
  <c r="N29" i="28"/>
  <c r="L29" i="46" s="1"/>
  <c r="L154" i="46" s="1"/>
  <c r="G23" i="62"/>
  <c r="G23" i="48"/>
  <c r="D26" i="48"/>
  <c r="D26" i="62"/>
  <c r="N26" i="37"/>
  <c r="M26" i="46" s="1"/>
  <c r="M151" i="46" s="1"/>
  <c r="D30" i="48"/>
  <c r="N30" i="37"/>
  <c r="M30" i="46" s="1"/>
  <c r="M155" i="46" s="1"/>
  <c r="D30" i="62"/>
  <c r="L37" i="62"/>
  <c r="L37" i="48"/>
  <c r="F51" i="48"/>
  <c r="F51" i="62"/>
  <c r="K65" i="62"/>
  <c r="K65" i="48"/>
  <c r="L13" i="65"/>
  <c r="E13" i="48"/>
  <c r="E17" i="48"/>
  <c r="L17" i="65"/>
  <c r="N21" i="28"/>
  <c r="L21" i="46" s="1"/>
  <c r="L146" i="46" s="1"/>
  <c r="D21" i="48"/>
  <c r="N50" i="28"/>
  <c r="L50" i="46" s="1"/>
  <c r="L175" i="46" s="1"/>
  <c r="D50" i="48"/>
  <c r="K10" i="64"/>
  <c r="G10" i="62"/>
  <c r="G68" i="37"/>
  <c r="G10" i="48"/>
  <c r="L24" i="61"/>
  <c r="M67" i="46"/>
  <c r="M192" i="46" s="1"/>
  <c r="D25" i="48"/>
  <c r="G27" i="48"/>
  <c r="H64" i="48"/>
  <c r="M20" i="33"/>
  <c r="I20" i="46" s="1"/>
  <c r="I145" i="46" s="1"/>
  <c r="L40" i="51"/>
  <c r="L40" i="61" s="1"/>
  <c r="E26" i="48"/>
  <c r="M26" i="65"/>
  <c r="H31" i="62"/>
  <c r="H31" i="48"/>
  <c r="D42" i="62"/>
  <c r="N42" i="37"/>
  <c r="M42" i="46" s="1"/>
  <c r="M167" i="46" s="1"/>
  <c r="L28" i="51"/>
  <c r="L28" i="61" s="1"/>
  <c r="F30" i="51"/>
  <c r="F30" i="61" s="1"/>
  <c r="F34" i="51"/>
  <c r="F34" i="61" s="1"/>
  <c r="F42" i="51"/>
  <c r="F42" i="61" s="1"/>
  <c r="L44" i="51"/>
  <c r="L44" i="61" s="1"/>
  <c r="F50" i="51"/>
  <c r="F50" i="61" s="1"/>
  <c r="F62" i="51"/>
  <c r="F62" i="61" s="1"/>
  <c r="H14" i="51"/>
  <c r="H14" i="61" s="1"/>
  <c r="K15" i="51"/>
  <c r="K15" i="61" s="1"/>
  <c r="J43" i="51"/>
  <c r="J43" i="61" s="1"/>
  <c r="D17" i="62"/>
  <c r="I27" i="51"/>
  <c r="I27" i="61" s="1"/>
  <c r="K45" i="64"/>
  <c r="E47" i="64"/>
  <c r="K49" i="64"/>
  <c r="G51" i="65"/>
  <c r="E51" i="64"/>
  <c r="E51" i="47" s="1"/>
  <c r="E51" i="58" s="1"/>
  <c r="E51" i="50" s="1"/>
  <c r="E51" i="53" s="1"/>
  <c r="E51" i="54" s="1"/>
  <c r="E51" i="55" s="1"/>
  <c r="E55" i="64"/>
  <c r="E59" i="64"/>
  <c r="G59" i="65"/>
  <c r="G63" i="65"/>
  <c r="G67" i="65"/>
  <c r="E67" i="64"/>
  <c r="E17" i="51"/>
  <c r="E17" i="61" s="1"/>
  <c r="F17" i="65"/>
  <c r="F21" i="65"/>
  <c r="E21" i="51"/>
  <c r="E21" i="61" s="1"/>
  <c r="K23" i="51"/>
  <c r="K23" i="61" s="1"/>
  <c r="E31" i="65"/>
  <c r="E31" i="51"/>
  <c r="E31" i="61" s="1"/>
  <c r="H40" i="61"/>
  <c r="K41" i="61"/>
  <c r="K45" i="51"/>
  <c r="K45" i="61" s="1"/>
  <c r="E51" i="61"/>
  <c r="I10" i="51"/>
  <c r="I10" i="61" s="1"/>
  <c r="H26" i="64"/>
  <c r="H29" i="65"/>
  <c r="E29" i="64"/>
  <c r="H30" i="64"/>
  <c r="E33" i="64"/>
  <c r="H33" i="65"/>
  <c r="K39" i="64"/>
  <c r="K39" i="47" s="1"/>
  <c r="K39" i="58" s="1"/>
  <c r="K39" i="50" s="1"/>
  <c r="K39" i="53" s="1"/>
  <c r="K39" i="54" s="1"/>
  <c r="K39" i="55" s="1"/>
  <c r="H42" i="64"/>
  <c r="K43" i="64"/>
  <c r="H45" i="65"/>
  <c r="E45" i="64"/>
  <c r="H50" i="64"/>
  <c r="H53" i="65"/>
  <c r="H57" i="65"/>
  <c r="E57" i="64"/>
  <c r="E65" i="64"/>
  <c r="H66" i="64"/>
  <c r="I32" i="64"/>
  <c r="I36" i="64"/>
  <c r="F39" i="64"/>
  <c r="I48" i="64"/>
  <c r="F51" i="61"/>
  <c r="I52" i="64"/>
  <c r="L53" i="64"/>
  <c r="I50" i="64"/>
  <c r="F53" i="64"/>
  <c r="F61" i="64"/>
  <c r="I62" i="64"/>
  <c r="F65" i="64"/>
  <c r="G15" i="64"/>
  <c r="G15" i="47" s="1"/>
  <c r="G15" i="58" s="1"/>
  <c r="G15" i="50" s="1"/>
  <c r="G15" i="53" s="1"/>
  <c r="G15" i="54" s="1"/>
  <c r="G15" i="55" s="1"/>
  <c r="D18" i="64"/>
  <c r="D22" i="64"/>
  <c r="D22" i="47" s="1"/>
  <c r="D22" i="58" s="1"/>
  <c r="G22" i="46"/>
  <c r="G147" i="46" s="1"/>
  <c r="D26" i="61"/>
  <c r="D30" i="64"/>
  <c r="G31" i="64"/>
  <c r="G35" i="64"/>
  <c r="D38" i="64"/>
  <c r="G39" i="64"/>
  <c r="G43" i="64"/>
  <c r="L56" i="51"/>
  <c r="L56" i="61" s="1"/>
  <c r="I59" i="51"/>
  <c r="I59" i="61" s="1"/>
  <c r="G17" i="64"/>
  <c r="M66" i="33"/>
  <c r="I66" i="46" s="1"/>
  <c r="I191" i="46" s="1"/>
  <c r="D66" i="64"/>
  <c r="D66" i="47" s="1"/>
  <c r="D66" i="58" s="1"/>
  <c r="H12" i="65"/>
  <c r="E12" i="64"/>
  <c r="H13" i="64"/>
  <c r="H13" i="47" s="1"/>
  <c r="H13" i="58" s="1"/>
  <c r="H13" i="50" s="1"/>
  <c r="H13" i="53" s="1"/>
  <c r="H13" i="54" s="1"/>
  <c r="H13" i="55" s="1"/>
  <c r="E16" i="64"/>
  <c r="H16" i="65"/>
  <c r="G21" i="64"/>
  <c r="G21" i="47" s="1"/>
  <c r="G21" i="58" s="1"/>
  <c r="G21" i="50" s="1"/>
  <c r="G21" i="53" s="1"/>
  <c r="G21" i="54" s="1"/>
  <c r="G21" i="55" s="1"/>
  <c r="D24" i="64"/>
  <c r="H24" i="46"/>
  <c r="H149" i="46" s="1"/>
  <c r="I51" i="51"/>
  <c r="I51" i="61" s="1"/>
  <c r="L65" i="48"/>
  <c r="K14" i="64"/>
  <c r="K14" i="47" s="1"/>
  <c r="H17" i="64"/>
  <c r="K51" i="64"/>
  <c r="D28" i="64"/>
  <c r="J30" i="64"/>
  <c r="J30" i="47" s="1"/>
  <c r="J30" i="58" s="1"/>
  <c r="J30" i="50" s="1"/>
  <c r="J30" i="53" s="1"/>
  <c r="J30" i="54" s="1"/>
  <c r="J30" i="55" s="1"/>
  <c r="D32" i="64"/>
  <c r="G33" i="64"/>
  <c r="I54" i="64"/>
  <c r="I58" i="64"/>
  <c r="H25" i="64"/>
  <c r="K30" i="64"/>
  <c r="I19" i="64"/>
  <c r="I19" i="47" s="1"/>
  <c r="I19" i="58" s="1"/>
  <c r="I19" i="50" s="1"/>
  <c r="I19" i="53" s="1"/>
  <c r="I19" i="54" s="1"/>
  <c r="I19" i="55" s="1"/>
  <c r="F26" i="64"/>
  <c r="I35" i="64"/>
  <c r="H63" i="64"/>
  <c r="H63" i="47" s="1"/>
  <c r="H63" i="58" s="1"/>
  <c r="H63" i="50" s="1"/>
  <c r="H63" i="53" s="1"/>
  <c r="H63" i="54" s="1"/>
  <c r="H63" i="55" s="1"/>
  <c r="G15" i="61"/>
  <c r="J55" i="48"/>
  <c r="I25" i="64"/>
  <c r="F54" i="64"/>
  <c r="L60" i="64"/>
  <c r="H31" i="51"/>
  <c r="H31" i="61" s="1"/>
  <c r="D16" i="48"/>
  <c r="K67" i="48"/>
  <c r="K11" i="64"/>
  <c r="K15" i="64"/>
  <c r="K19" i="64"/>
  <c r="D49" i="64"/>
  <c r="K58" i="51"/>
  <c r="K66" i="51"/>
  <c r="K66" i="61" s="1"/>
  <c r="I16" i="64"/>
  <c r="J20" i="64"/>
  <c r="H32" i="64"/>
  <c r="K33" i="64"/>
  <c r="E63" i="64"/>
  <c r="H64" i="64"/>
  <c r="K65" i="64"/>
  <c r="L39" i="64"/>
  <c r="F41" i="64"/>
  <c r="G23" i="61"/>
  <c r="L37" i="64"/>
  <c r="K16" i="64"/>
  <c r="F27" i="64"/>
  <c r="I28" i="64"/>
  <c r="L57" i="64"/>
  <c r="L61" i="64"/>
  <c r="L65" i="64"/>
  <c r="F15" i="51"/>
  <c r="F15" i="61" s="1"/>
  <c r="J37" i="51"/>
  <c r="J37" i="61" s="1"/>
  <c r="G40" i="51"/>
  <c r="G40" i="61" s="1"/>
  <c r="J41" i="51"/>
  <c r="J41" i="61" s="1"/>
  <c r="D22" i="61"/>
  <c r="K54" i="48"/>
  <c r="H57" i="48"/>
  <c r="F61" i="51"/>
  <c r="F61" i="61" s="1"/>
  <c r="L63" i="51"/>
  <c r="L63" i="61" s="1"/>
  <c r="I28" i="48"/>
  <c r="J37" i="48"/>
  <c r="H60" i="64"/>
  <c r="J15" i="64"/>
  <c r="J19" i="64"/>
  <c r="I23" i="64"/>
  <c r="H43" i="64"/>
  <c r="H53" i="64"/>
  <c r="G29" i="51"/>
  <c r="G29" i="61" s="1"/>
  <c r="J42" i="51"/>
  <c r="J42" i="61" s="1"/>
  <c r="J46" i="51"/>
  <c r="J46" i="61" s="1"/>
  <c r="D48" i="51"/>
  <c r="D48" i="61" s="1"/>
  <c r="J54" i="51"/>
  <c r="J54" i="61" s="1"/>
  <c r="I36" i="61"/>
  <c r="L16" i="48"/>
  <c r="K45" i="48"/>
  <c r="J31" i="64"/>
  <c r="G58" i="64"/>
  <c r="D13" i="51"/>
  <c r="D13" i="61" s="1"/>
  <c r="K20" i="51"/>
  <c r="K20" i="61" s="1"/>
  <c r="E58" i="62"/>
  <c r="N12" i="46"/>
  <c r="N137" i="46" s="1"/>
  <c r="N30" i="46"/>
  <c r="N155" i="46" s="1"/>
  <c r="N46" i="46"/>
  <c r="N171" i="46" s="1"/>
  <c r="N49" i="46"/>
  <c r="N174" i="46" s="1"/>
  <c r="N53" i="46"/>
  <c r="N178" i="46" s="1"/>
  <c r="D44" i="48"/>
  <c r="D56" i="48"/>
  <c r="D48" i="62"/>
  <c r="D16" i="62"/>
  <c r="J30" i="62"/>
  <c r="G29" i="48"/>
  <c r="D28" i="48"/>
  <c r="G57" i="48"/>
  <c r="J26" i="48"/>
  <c r="J66" i="48"/>
  <c r="G49" i="48"/>
  <c r="G25" i="48"/>
  <c r="J14" i="48"/>
  <c r="J62" i="62"/>
  <c r="D28" i="62"/>
  <c r="J46" i="48"/>
  <c r="J54" i="62"/>
  <c r="G61" i="48"/>
  <c r="G68" i="38"/>
  <c r="N48" i="46"/>
  <c r="N173" i="46" s="1"/>
  <c r="N52" i="46"/>
  <c r="N177" i="46" s="1"/>
  <c r="G13" i="48"/>
  <c r="G17" i="48"/>
  <c r="G41" i="62"/>
  <c r="D24" i="48"/>
  <c r="J14" i="62"/>
  <c r="G25" i="62"/>
  <c r="J46" i="62"/>
  <c r="D68" i="38"/>
  <c r="J18" i="62"/>
  <c r="D60" i="62"/>
  <c r="G17" i="62"/>
  <c r="G65" i="48"/>
  <c r="G49" i="62"/>
  <c r="D40" i="62"/>
  <c r="J22" i="62"/>
  <c r="D12" i="62"/>
  <c r="J58" i="62"/>
  <c r="G45" i="62"/>
  <c r="J18" i="48"/>
  <c r="D52" i="48"/>
  <c r="D12" i="48"/>
  <c r="N44" i="46"/>
  <c r="N169" i="46" s="1"/>
  <c r="J30" i="48"/>
  <c r="G21" i="48"/>
  <c r="G37" i="62"/>
  <c r="J54" i="48"/>
  <c r="J34" i="48"/>
  <c r="J50" i="48"/>
  <c r="D36" i="48"/>
  <c r="D64" i="48"/>
  <c r="I10" i="46"/>
  <c r="I135" i="46" s="1"/>
  <c r="N12" i="65"/>
  <c r="E12" i="48"/>
  <c r="E12" i="62"/>
  <c r="F55" i="64"/>
  <c r="F55" i="47" s="1"/>
  <c r="F59" i="64"/>
  <c r="I60" i="64"/>
  <c r="F63" i="64"/>
  <c r="I64" i="64"/>
  <c r="F67" i="64"/>
  <c r="I10" i="64"/>
  <c r="F13" i="64"/>
  <c r="I14" i="64"/>
  <c r="I14" i="47" s="1"/>
  <c r="I14" i="58" s="1"/>
  <c r="I14" i="50" s="1"/>
  <c r="I14" i="53" s="1"/>
  <c r="L15" i="64"/>
  <c r="L15" i="47" s="1"/>
  <c r="L15" i="58" s="1"/>
  <c r="L15" i="50" s="1"/>
  <c r="L15" i="53" s="1"/>
  <c r="L15" i="54" s="1"/>
  <c r="L15" i="55" s="1"/>
  <c r="L15" i="61"/>
  <c r="F17" i="64"/>
  <c r="I18" i="64"/>
  <c r="L19" i="64"/>
  <c r="F21" i="64"/>
  <c r="I22" i="64"/>
  <c r="F25" i="64"/>
  <c r="F25" i="61"/>
  <c r="I26" i="64"/>
  <c r="L27" i="64"/>
  <c r="F29" i="64"/>
  <c r="L31" i="64"/>
  <c r="L31" i="47" s="1"/>
  <c r="L31" i="58" s="1"/>
  <c r="L31" i="50" s="1"/>
  <c r="L31" i="53" s="1"/>
  <c r="L31" i="54" s="1"/>
  <c r="L31" i="55" s="1"/>
  <c r="L31" i="61"/>
  <c r="F33" i="64"/>
  <c r="I34" i="64"/>
  <c r="L35" i="64"/>
  <c r="I38" i="64"/>
  <c r="I42" i="64"/>
  <c r="L43" i="64"/>
  <c r="F45" i="64"/>
  <c r="N22" i="65"/>
  <c r="E22" i="48"/>
  <c r="E22" i="62"/>
  <c r="F57" i="48"/>
  <c r="F57" i="62"/>
  <c r="F33" i="62"/>
  <c r="F33" i="48"/>
  <c r="F21" i="62"/>
  <c r="F21" i="48"/>
  <c r="D57" i="61"/>
  <c r="L62" i="61"/>
  <c r="M63" i="46"/>
  <c r="M188" i="46" s="1"/>
  <c r="J44" i="64"/>
  <c r="J44" i="47" s="1"/>
  <c r="J44" i="58" s="1"/>
  <c r="J44" i="50" s="1"/>
  <c r="J44" i="53" s="1"/>
  <c r="J44" i="54" s="1"/>
  <c r="J44" i="55" s="1"/>
  <c r="D46" i="64"/>
  <c r="G47" i="64"/>
  <c r="D50" i="64"/>
  <c r="D50" i="47" s="1"/>
  <c r="D50" i="58" s="1"/>
  <c r="D50" i="50" s="1"/>
  <c r="D50" i="53" s="1"/>
  <c r="D50" i="54" s="1"/>
  <c r="G51" i="64"/>
  <c r="G51" i="47" s="1"/>
  <c r="G51" i="58" s="1"/>
  <c r="G51" i="50" s="1"/>
  <c r="G51" i="53" s="1"/>
  <c r="G51" i="54" s="1"/>
  <c r="G51" i="55" s="1"/>
  <c r="J52" i="64"/>
  <c r="D54" i="64"/>
  <c r="H54" i="46"/>
  <c r="H179" i="46" s="1"/>
  <c r="G55" i="64"/>
  <c r="G55" i="47" s="1"/>
  <c r="G55" i="58" s="1"/>
  <c r="G55" i="50" s="1"/>
  <c r="G55" i="53" s="1"/>
  <c r="G55" i="54" s="1"/>
  <c r="G55" i="55" s="1"/>
  <c r="H58" i="46"/>
  <c r="H183" i="46" s="1"/>
  <c r="D58" i="64"/>
  <c r="G59" i="64"/>
  <c r="G59" i="47" s="1"/>
  <c r="G59" i="58" s="1"/>
  <c r="G59" i="50" s="1"/>
  <c r="G59" i="53" s="1"/>
  <c r="G59" i="54" s="1"/>
  <c r="G59" i="55" s="1"/>
  <c r="J60" i="64"/>
  <c r="K62" i="61"/>
  <c r="L45" i="62"/>
  <c r="L45" i="48"/>
  <c r="K59" i="48"/>
  <c r="K59" i="62"/>
  <c r="K61" i="48"/>
  <c r="K61" i="62"/>
  <c r="E67" i="62"/>
  <c r="M67" i="65"/>
  <c r="N34" i="28"/>
  <c r="L34" i="46" s="1"/>
  <c r="L159" i="46" s="1"/>
  <c r="N38" i="28"/>
  <c r="L38" i="46" s="1"/>
  <c r="L163" i="46" s="1"/>
  <c r="D38" i="48"/>
  <c r="I50" i="65"/>
  <c r="E50" i="64"/>
  <c r="I22" i="62"/>
  <c r="I22" i="48"/>
  <c r="L38" i="62"/>
  <c r="L38" i="48"/>
  <c r="I41" i="48"/>
  <c r="I41" i="62"/>
  <c r="D46" i="48"/>
  <c r="D46" i="62"/>
  <c r="I48" i="48"/>
  <c r="E34" i="62"/>
  <c r="J52" i="62"/>
  <c r="J52" i="48"/>
  <c r="D54" i="62"/>
  <c r="N54" i="37"/>
  <c r="M54" i="46" s="1"/>
  <c r="M179" i="46" s="1"/>
  <c r="G55" i="62"/>
  <c r="G55" i="48"/>
  <c r="D58" i="48"/>
  <c r="D58" i="62"/>
  <c r="G59" i="62"/>
  <c r="G59" i="48"/>
  <c r="D62" i="48"/>
  <c r="N62" i="37"/>
  <c r="D62" i="62"/>
  <c r="G63" i="62"/>
  <c r="G63" i="48"/>
  <c r="I64" i="48"/>
  <c r="I64" i="62"/>
  <c r="F67" i="48"/>
  <c r="F67" i="62"/>
  <c r="I68" i="28"/>
  <c r="I75" i="28" s="1"/>
  <c r="L34" i="65"/>
  <c r="E34" i="48"/>
  <c r="K36" i="48"/>
  <c r="N42" i="28"/>
  <c r="L42" i="46" s="1"/>
  <c r="L167" i="46" s="1"/>
  <c r="D42" i="48"/>
  <c r="L65" i="62"/>
  <c r="D27" i="48"/>
  <c r="I32" i="48"/>
  <c r="I32" i="62"/>
  <c r="L48" i="62"/>
  <c r="L48" i="48"/>
  <c r="K52" i="48"/>
  <c r="L23" i="64"/>
  <c r="J39" i="64"/>
  <c r="J47" i="48"/>
  <c r="M16" i="33"/>
  <c r="I16" i="46" s="1"/>
  <c r="I141" i="46" s="1"/>
  <c r="D16" i="64"/>
  <c r="E65" i="65"/>
  <c r="E65" i="51"/>
  <c r="E65" i="61" s="1"/>
  <c r="H66" i="51"/>
  <c r="H66" i="61" s="1"/>
  <c r="E15" i="51"/>
  <c r="E15" i="61" s="1"/>
  <c r="D15" i="65"/>
  <c r="I21" i="51"/>
  <c r="H20" i="62"/>
  <c r="H20" i="48"/>
  <c r="H14" i="62"/>
  <c r="H14" i="48"/>
  <c r="F37" i="64"/>
  <c r="I42" i="51"/>
  <c r="I42" i="61" s="1"/>
  <c r="F45" i="51"/>
  <c r="I54" i="51"/>
  <c r="I54" i="61" s="1"/>
  <c r="L55" i="51"/>
  <c r="L55" i="61" s="1"/>
  <c r="I62" i="51"/>
  <c r="I62" i="61" s="1"/>
  <c r="L13" i="51"/>
  <c r="L13" i="61" s="1"/>
  <c r="I16" i="51"/>
  <c r="I16" i="61" s="1"/>
  <c r="K25" i="62"/>
  <c r="D32" i="48"/>
  <c r="E61" i="62"/>
  <c r="M61" i="65"/>
  <c r="D11" i="48"/>
  <c r="N11" i="28"/>
  <c r="L11" i="46" s="1"/>
  <c r="L136" i="46" s="1"/>
  <c r="K55" i="48"/>
  <c r="H62" i="48"/>
  <c r="H66" i="48"/>
  <c r="G41" i="51"/>
  <c r="G41" i="61" s="1"/>
  <c r="E56" i="46"/>
  <c r="E181" i="46" s="1"/>
  <c r="D56" i="51"/>
  <c r="E60" i="46"/>
  <c r="E185" i="46" s="1"/>
  <c r="D60" i="51"/>
  <c r="L51" i="48"/>
  <c r="L51" i="62"/>
  <c r="I54" i="62"/>
  <c r="H20" i="61"/>
  <c r="E11" i="51"/>
  <c r="G24" i="51"/>
  <c r="G24" i="61" s="1"/>
  <c r="K21" i="64"/>
  <c r="K27" i="51"/>
  <c r="K27" i="61" s="1"/>
  <c r="E29" i="51"/>
  <c r="F29" i="65"/>
  <c r="H34" i="51"/>
  <c r="H34" i="61" s="1"/>
  <c r="E45" i="51"/>
  <c r="E45" i="61" s="1"/>
  <c r="F45" i="65"/>
  <c r="G19" i="64"/>
  <c r="E54" i="64"/>
  <c r="G66" i="65"/>
  <c r="E66" i="64"/>
  <c r="E66" i="47" s="1"/>
  <c r="E66" i="58" s="1"/>
  <c r="E66" i="50" s="1"/>
  <c r="E66" i="53" s="1"/>
  <c r="E66" i="54" s="1"/>
  <c r="E66" i="55" s="1"/>
  <c r="J10" i="51"/>
  <c r="J10" i="61" s="1"/>
  <c r="J68" i="30"/>
  <c r="D16" i="51"/>
  <c r="D16" i="61" s="1"/>
  <c r="F16" i="46"/>
  <c r="F141" i="46" s="1"/>
  <c r="D20" i="51"/>
  <c r="D20" i="61" s="1"/>
  <c r="F20" i="46"/>
  <c r="F145" i="46" s="1"/>
  <c r="F24" i="46"/>
  <c r="F149" i="46" s="1"/>
  <c r="D24" i="51"/>
  <c r="I36" i="48"/>
  <c r="I36" i="62"/>
  <c r="F27" i="48"/>
  <c r="F50" i="64"/>
  <c r="H10" i="64"/>
  <c r="G13" i="65"/>
  <c r="E13" i="64"/>
  <c r="G25" i="65"/>
  <c r="K27" i="64"/>
  <c r="G29" i="65"/>
  <c r="K31" i="64"/>
  <c r="K31" i="47" s="1"/>
  <c r="K35" i="64"/>
  <c r="H38" i="64"/>
  <c r="G41" i="65"/>
  <c r="E41" i="64"/>
  <c r="E41" i="47" s="1"/>
  <c r="G46" i="64"/>
  <c r="G53" i="46"/>
  <c r="G178" i="46" s="1"/>
  <c r="K17" i="62"/>
  <c r="D23" i="62"/>
  <c r="H38" i="48"/>
  <c r="K39" i="62"/>
  <c r="K43" i="62"/>
  <c r="F22" i="48"/>
  <c r="H27" i="48"/>
  <c r="I50" i="48"/>
  <c r="I54" i="48"/>
  <c r="L44" i="64"/>
  <c r="L48" i="64"/>
  <c r="L52" i="64"/>
  <c r="K56" i="64"/>
  <c r="K56" i="47" s="1"/>
  <c r="K60" i="64"/>
  <c r="G63" i="64"/>
  <c r="J26" i="64"/>
  <c r="G45" i="61"/>
  <c r="J55" i="64"/>
  <c r="J50" i="51"/>
  <c r="J50" i="61" s="1"/>
  <c r="H24" i="51"/>
  <c r="H24" i="61" s="1"/>
  <c r="K25" i="51"/>
  <c r="K25" i="61" s="1"/>
  <c r="K33" i="51"/>
  <c r="I16" i="62"/>
  <c r="D27" i="62"/>
  <c r="I46" i="62"/>
  <c r="L11" i="64"/>
  <c r="H14" i="64"/>
  <c r="J43" i="64"/>
  <c r="J47" i="64"/>
  <c r="I55" i="64"/>
  <c r="L56" i="64"/>
  <c r="F58" i="64"/>
  <c r="I59" i="64"/>
  <c r="H54" i="64"/>
  <c r="H58" i="64"/>
  <c r="K63" i="64"/>
  <c r="L21" i="51"/>
  <c r="L21" i="61" s="1"/>
  <c r="F27" i="51"/>
  <c r="F27" i="61" s="1"/>
  <c r="F62" i="64"/>
  <c r="I63" i="64"/>
  <c r="H36" i="62"/>
  <c r="H24" i="62"/>
  <c r="H18" i="62"/>
  <c r="I19" i="48"/>
  <c r="K67" i="62"/>
  <c r="L36" i="48"/>
  <c r="I67" i="64"/>
  <c r="G22" i="64"/>
  <c r="F57" i="64"/>
  <c r="F22" i="51"/>
  <c r="F22" i="61" s="1"/>
  <c r="I10" i="65"/>
  <c r="L11" i="48"/>
  <c r="I39" i="62"/>
  <c r="J45" i="48"/>
  <c r="K50" i="62"/>
  <c r="G16" i="48"/>
  <c r="F38" i="48"/>
  <c r="I39" i="48"/>
  <c r="F42" i="48"/>
  <c r="L44" i="48"/>
  <c r="J63" i="64"/>
  <c r="G66" i="64"/>
  <c r="K28" i="64"/>
  <c r="D56" i="64"/>
  <c r="L67" i="64"/>
  <c r="F15" i="64"/>
  <c r="E22" i="64"/>
  <c r="I27" i="62"/>
  <c r="J32" i="62"/>
  <c r="L54" i="62"/>
  <c r="J43" i="48"/>
  <c r="F63" i="48"/>
  <c r="G61" i="64"/>
  <c r="I27" i="64"/>
  <c r="L28" i="64"/>
  <c r="F30" i="64"/>
  <c r="I31" i="64"/>
  <c r="I31" i="47" s="1"/>
  <c r="I31" i="58" s="1"/>
  <c r="I31" i="50" s="1"/>
  <c r="I31" i="53" s="1"/>
  <c r="K40" i="51"/>
  <c r="K40" i="61" s="1"/>
  <c r="D14" i="64"/>
  <c r="E66" i="61"/>
  <c r="I36" i="65"/>
  <c r="F30" i="48"/>
  <c r="F15" i="48"/>
  <c r="D54" i="48"/>
  <c r="F43" i="64"/>
  <c r="F43" i="47" s="1"/>
  <c r="J27" i="64"/>
  <c r="G30" i="64"/>
  <c r="H19" i="64"/>
  <c r="E30" i="51"/>
  <c r="E30" i="61" s="1"/>
  <c r="H35" i="51"/>
  <c r="H35" i="61" s="1"/>
  <c r="D26" i="64"/>
  <c r="D26" i="47" s="1"/>
  <c r="K23" i="48"/>
  <c r="J16" i="48"/>
  <c r="K64" i="48"/>
  <c r="F38" i="64"/>
  <c r="I39" i="64"/>
  <c r="H52" i="64"/>
  <c r="K53" i="64"/>
  <c r="I11" i="64"/>
  <c r="L12" i="64"/>
  <c r="L12" i="47" s="1"/>
  <c r="I15" i="64"/>
  <c r="L16" i="64"/>
  <c r="L20" i="64"/>
  <c r="F22" i="64"/>
  <c r="F57" i="51"/>
  <c r="F57" i="61" s="1"/>
  <c r="L59" i="51"/>
  <c r="L59" i="61" s="1"/>
  <c r="D15" i="48"/>
  <c r="K44" i="48"/>
  <c r="I52" i="62"/>
  <c r="J11" i="48"/>
  <c r="H46" i="48"/>
  <c r="F50" i="48"/>
  <c r="I51" i="48"/>
  <c r="L52" i="48"/>
  <c r="L56" i="48"/>
  <c r="F62" i="48"/>
  <c r="F66" i="48"/>
  <c r="I56" i="64"/>
  <c r="G25" i="64"/>
  <c r="L45" i="64"/>
  <c r="F51" i="64"/>
  <c r="G26" i="64"/>
  <c r="D29" i="64"/>
  <c r="J35" i="64"/>
  <c r="F46" i="64"/>
  <c r="I47" i="64"/>
  <c r="G59" i="61"/>
  <c r="H42" i="51"/>
  <c r="J10" i="62"/>
  <c r="J10" i="48"/>
  <c r="J68" i="38"/>
  <c r="L19" i="62"/>
  <c r="L19" i="48"/>
  <c r="N38" i="46"/>
  <c r="N163" i="46" s="1"/>
  <c r="I51" i="64"/>
  <c r="F36" i="51"/>
  <c r="F36" i="61" s="1"/>
  <c r="F40" i="51"/>
  <c r="I45" i="51"/>
  <c r="I45" i="47" s="1"/>
  <c r="F48" i="51"/>
  <c r="F48" i="61" s="1"/>
  <c r="L50" i="51"/>
  <c r="N27" i="46"/>
  <c r="N152" i="46" s="1"/>
  <c r="I41" i="51"/>
  <c r="I41" i="61" s="1"/>
  <c r="H67" i="64"/>
  <c r="F41" i="51"/>
  <c r="F41" i="61" s="1"/>
  <c r="L34" i="51"/>
  <c r="L34" i="61" s="1"/>
  <c r="L38" i="51"/>
  <c r="L38" i="61" s="1"/>
  <c r="F44" i="51"/>
  <c r="F44" i="61" s="1"/>
  <c r="L46" i="51"/>
  <c r="F52" i="51"/>
  <c r="F52" i="61" s="1"/>
  <c r="J17" i="48"/>
  <c r="K58" i="62"/>
  <c r="K58" i="48"/>
  <c r="I33" i="51"/>
  <c r="I33" i="61" s="1"/>
  <c r="I37" i="51"/>
  <c r="I37" i="61" s="1"/>
  <c r="L42" i="51"/>
  <c r="L42" i="61" s="1"/>
  <c r="I49" i="51"/>
  <c r="N61" i="46"/>
  <c r="N186" i="46" s="1"/>
  <c r="L33" i="62"/>
  <c r="L33" i="48"/>
  <c r="H46" i="64"/>
  <c r="K47" i="64"/>
  <c r="G49" i="65"/>
  <c r="E49" i="64"/>
  <c r="G50" i="64"/>
  <c r="L64" i="64"/>
  <c r="F66" i="64"/>
  <c r="F66" i="47" s="1"/>
  <c r="K38" i="51"/>
  <c r="K38" i="61" s="1"/>
  <c r="E40" i="65"/>
  <c r="E40" i="51"/>
  <c r="E40" i="61" s="1"/>
  <c r="E11" i="48"/>
  <c r="E11" i="62"/>
  <c r="N11" i="65"/>
  <c r="D27" i="61"/>
  <c r="H66" i="46"/>
  <c r="H191" i="46" s="1"/>
  <c r="F23" i="64"/>
  <c r="K34" i="64"/>
  <c r="H27" i="46"/>
  <c r="H152" i="46" s="1"/>
  <c r="E62" i="64"/>
  <c r="E62" i="47" s="1"/>
  <c r="E62" i="58" s="1"/>
  <c r="E62" i="50" s="1"/>
  <c r="E62" i="53" s="1"/>
  <c r="E62" i="54" s="1"/>
  <c r="E62" i="55" s="1"/>
  <c r="H62" i="65"/>
  <c r="E32" i="64"/>
  <c r="I32" i="65"/>
  <c r="I53" i="65"/>
  <c r="E53" i="64"/>
  <c r="H12" i="46"/>
  <c r="H137" i="46" s="1"/>
  <c r="D12" i="64"/>
  <c r="L46" i="65"/>
  <c r="E46" i="48"/>
  <c r="D14" i="48"/>
  <c r="N14" i="28"/>
  <c r="L14" i="46" s="1"/>
  <c r="L139" i="46" s="1"/>
  <c r="M46" i="65"/>
  <c r="E46" i="62"/>
  <c r="G25" i="46"/>
  <c r="G150" i="46" s="1"/>
  <c r="L18" i="62"/>
  <c r="L12" i="48"/>
  <c r="J20" i="48"/>
  <c r="F46" i="48"/>
  <c r="G41" i="64"/>
  <c r="G54" i="64"/>
  <c r="J17" i="62"/>
  <c r="F14" i="48"/>
  <c r="E67" i="48"/>
  <c r="L67" i="65"/>
  <c r="F31" i="64"/>
  <c r="K55" i="64"/>
  <c r="J62" i="51"/>
  <c r="J62" i="61" s="1"/>
  <c r="D14" i="51"/>
  <c r="D14" i="61" s="1"/>
  <c r="E14" i="46"/>
  <c r="E139" i="46" s="1"/>
  <c r="D18" i="51"/>
  <c r="D18" i="61" s="1"/>
  <c r="E18" i="46"/>
  <c r="E143" i="46" s="1"/>
  <c r="J20" i="51"/>
  <c r="I32" i="51"/>
  <c r="I32" i="61" s="1"/>
  <c r="E31" i="48"/>
  <c r="J67" i="64"/>
  <c r="K25" i="48"/>
  <c r="I23" i="48"/>
  <c r="K33" i="48"/>
  <c r="D53" i="48"/>
  <c r="L60" i="48"/>
  <c r="I63" i="48"/>
  <c r="H12" i="64"/>
  <c r="G43" i="65"/>
  <c r="E67" i="51"/>
  <c r="E67" i="61" s="1"/>
  <c r="E67" i="65"/>
  <c r="H10" i="51"/>
  <c r="H10" i="61" s="1"/>
  <c r="I12" i="64"/>
  <c r="I12" i="47" s="1"/>
  <c r="I12" i="58" s="1"/>
  <c r="I12" i="50" s="1"/>
  <c r="I12" i="53" s="1"/>
  <c r="I12" i="54" s="1"/>
  <c r="I12" i="55" s="1"/>
  <c r="L13" i="64"/>
  <c r="G18" i="65"/>
  <c r="F34" i="48"/>
  <c r="E37" i="64"/>
  <c r="E36" i="46"/>
  <c r="E161" i="46" s="1"/>
  <c r="D36" i="51"/>
  <c r="D36" i="61" s="1"/>
  <c r="D41" i="64"/>
  <c r="J11" i="64"/>
  <c r="G14" i="64"/>
  <c r="J56" i="64"/>
  <c r="E24" i="51"/>
  <c r="E24" i="61" s="1"/>
  <c r="E24" i="65"/>
  <c r="E49" i="65"/>
  <c r="E49" i="51"/>
  <c r="H50" i="51"/>
  <c r="H50" i="61" s="1"/>
  <c r="H37" i="65"/>
  <c r="K31" i="62"/>
  <c r="D25" i="64"/>
  <c r="E14" i="62"/>
  <c r="G38" i="46"/>
  <c r="G163" i="46" s="1"/>
  <c r="N45" i="46"/>
  <c r="N170" i="46" s="1"/>
  <c r="N41" i="46"/>
  <c r="N166" i="46" s="1"/>
  <c r="N60" i="46"/>
  <c r="N185" i="46" s="1"/>
  <c r="E29" i="61"/>
  <c r="D56" i="61"/>
  <c r="G22" i="47" l="1"/>
  <c r="G22" i="58" s="1"/>
  <c r="G22" i="50" s="1"/>
  <c r="G22" i="53" s="1"/>
  <c r="G22" i="54" s="1"/>
  <c r="G22" i="55" s="1"/>
  <c r="G46" i="47"/>
  <c r="G46" i="58" s="1"/>
  <c r="G46" i="50" s="1"/>
  <c r="G46" i="53" s="1"/>
  <c r="G46" i="54" s="1"/>
  <c r="G46" i="55" s="1"/>
  <c r="H61" i="47"/>
  <c r="H61" i="58" s="1"/>
  <c r="H61" i="50" s="1"/>
  <c r="H61" i="53" s="1"/>
  <c r="H61" i="54" s="1"/>
  <c r="H61" i="55" s="1"/>
  <c r="G14" i="47"/>
  <c r="L13" i="47"/>
  <c r="E55" i="47"/>
  <c r="F51" i="47"/>
  <c r="F51" i="58" s="1"/>
  <c r="F51" i="50" s="1"/>
  <c r="F51" i="53" s="1"/>
  <c r="F51" i="54" s="1"/>
  <c r="F51" i="55" s="1"/>
  <c r="J15" i="47"/>
  <c r="F39" i="47"/>
  <c r="F39" i="58" s="1"/>
  <c r="F39" i="50" s="1"/>
  <c r="F39" i="53" s="1"/>
  <c r="F39" i="54" s="1"/>
  <c r="F39" i="55" s="1"/>
  <c r="K34" i="47"/>
  <c r="K34" i="49" s="1"/>
  <c r="G28" i="47"/>
  <c r="G28" i="58" s="1"/>
  <c r="G28" i="50" s="1"/>
  <c r="G28" i="53" s="1"/>
  <c r="G28" i="54" s="1"/>
  <c r="G28" i="55" s="1"/>
  <c r="I36" i="47"/>
  <c r="I36" i="58" s="1"/>
  <c r="I36" i="50" s="1"/>
  <c r="I36" i="53" s="1"/>
  <c r="I36" i="54" s="1"/>
  <c r="I36" i="55" s="1"/>
  <c r="G61" i="47"/>
  <c r="G61" i="58" s="1"/>
  <c r="G61" i="50" s="1"/>
  <c r="G61" i="53" s="1"/>
  <c r="G61" i="54" s="1"/>
  <c r="G61" i="55" s="1"/>
  <c r="G31" i="47"/>
  <c r="G31" i="58" s="1"/>
  <c r="G31" i="50" s="1"/>
  <c r="G31" i="53" s="1"/>
  <c r="G31" i="54" s="1"/>
  <c r="G31" i="55" s="1"/>
  <c r="H17" i="47"/>
  <c r="H17" i="58" s="1"/>
  <c r="H17" i="50" s="1"/>
  <c r="H17" i="53" s="1"/>
  <c r="H17" i="54" s="1"/>
  <c r="H17" i="55" s="1"/>
  <c r="H58" i="47"/>
  <c r="G17" i="47"/>
  <c r="G17" i="58" s="1"/>
  <c r="G17" i="50" s="1"/>
  <c r="G17" i="53" s="1"/>
  <c r="G17" i="54" s="1"/>
  <c r="G17" i="55" s="1"/>
  <c r="K20" i="47"/>
  <c r="K20" i="58" s="1"/>
  <c r="K20" i="50" s="1"/>
  <c r="K20" i="53" s="1"/>
  <c r="K20" i="54" s="1"/>
  <c r="K20" i="55" s="1"/>
  <c r="L28" i="47"/>
  <c r="G60" i="47"/>
  <c r="G60" i="49" s="1"/>
  <c r="D58" i="47"/>
  <c r="D58" i="49" s="1"/>
  <c r="D25" i="47"/>
  <c r="D25" i="49" s="1"/>
  <c r="D56" i="47"/>
  <c r="D56" i="58" s="1"/>
  <c r="D56" i="50" s="1"/>
  <c r="D56" i="53" s="1"/>
  <c r="D56" i="54" s="1"/>
  <c r="H14" i="47"/>
  <c r="H14" i="58" s="1"/>
  <c r="H14" i="50" s="1"/>
  <c r="H14" i="53" s="1"/>
  <c r="H14" i="54" s="1"/>
  <c r="H14" i="55" s="1"/>
  <c r="F59" i="47"/>
  <c r="F59" i="58" s="1"/>
  <c r="F59" i="50" s="1"/>
  <c r="F59" i="53" s="1"/>
  <c r="F59" i="54" s="1"/>
  <c r="F59" i="55" s="1"/>
  <c r="E13" i="47"/>
  <c r="E13" i="58" s="1"/>
  <c r="E13" i="50" s="1"/>
  <c r="E13" i="53" s="1"/>
  <c r="E13" i="54" s="1"/>
  <c r="E13" i="55" s="1"/>
  <c r="E61" i="47"/>
  <c r="E61" i="58" s="1"/>
  <c r="E61" i="50" s="1"/>
  <c r="E61" i="53" s="1"/>
  <c r="E61" i="54" s="1"/>
  <c r="E61" i="55" s="1"/>
  <c r="G47" i="47"/>
  <c r="G47" i="58" s="1"/>
  <c r="G47" i="50" s="1"/>
  <c r="G47" i="53" s="1"/>
  <c r="G47" i="54" s="1"/>
  <c r="G47" i="55" s="1"/>
  <c r="H26" i="47"/>
  <c r="N68" i="29"/>
  <c r="D37" i="47"/>
  <c r="D37" i="58" s="1"/>
  <c r="J32" i="47"/>
  <c r="J32" i="58" s="1"/>
  <c r="J32" i="50" s="1"/>
  <c r="J32" i="53" s="1"/>
  <c r="J32" i="54" s="1"/>
  <c r="J32" i="55" s="1"/>
  <c r="L16" i="47"/>
  <c r="L16" i="58" s="1"/>
  <c r="L16" i="50" s="1"/>
  <c r="L16" i="53" s="1"/>
  <c r="L16" i="54" s="1"/>
  <c r="L16" i="55" s="1"/>
  <c r="H45" i="47"/>
  <c r="H45" i="58" s="1"/>
  <c r="H45" i="50" s="1"/>
  <c r="H45" i="53" s="1"/>
  <c r="H45" i="54" s="1"/>
  <c r="H45" i="55" s="1"/>
  <c r="J60" i="47"/>
  <c r="J60" i="58" s="1"/>
  <c r="J60" i="50" s="1"/>
  <c r="J60" i="53" s="1"/>
  <c r="J60" i="54" s="1"/>
  <c r="J60" i="55" s="1"/>
  <c r="J31" i="47"/>
  <c r="J31" i="49" s="1"/>
  <c r="I17" i="47"/>
  <c r="I17" i="58" s="1"/>
  <c r="I17" i="50" s="1"/>
  <c r="I17" i="53" s="1"/>
  <c r="I17" i="54" s="1"/>
  <c r="I17" i="55" s="1"/>
  <c r="F28" i="47"/>
  <c r="F28" i="58" s="1"/>
  <c r="F28" i="50" s="1"/>
  <c r="F28" i="53" s="1"/>
  <c r="F28" i="54" s="1"/>
  <c r="F28" i="55" s="1"/>
  <c r="F30" i="47"/>
  <c r="D53" i="47"/>
  <c r="D38" i="47"/>
  <c r="D38" i="58" s="1"/>
  <c r="L57" i="47"/>
  <c r="I66" i="47"/>
  <c r="I66" i="58" s="1"/>
  <c r="I66" i="50" s="1"/>
  <c r="I66" i="53" s="1"/>
  <c r="L67" i="47"/>
  <c r="L67" i="58" s="1"/>
  <c r="L67" i="50" s="1"/>
  <c r="L67" i="53" s="1"/>
  <c r="L67" i="54" s="1"/>
  <c r="L67" i="55" s="1"/>
  <c r="E28" i="47"/>
  <c r="E28" i="58" s="1"/>
  <c r="E28" i="50" s="1"/>
  <c r="E28" i="53" s="1"/>
  <c r="E28" i="54" s="1"/>
  <c r="E28" i="55" s="1"/>
  <c r="F40" i="47"/>
  <c r="F40" i="58" s="1"/>
  <c r="F40" i="50" s="1"/>
  <c r="F40" i="53" s="1"/>
  <c r="F40" i="54" s="1"/>
  <c r="F40" i="55" s="1"/>
  <c r="K58" i="47"/>
  <c r="K58" i="58" s="1"/>
  <c r="K58" i="50" s="1"/>
  <c r="K58" i="53" s="1"/>
  <c r="K58" i="54" s="1"/>
  <c r="K58" i="55" s="1"/>
  <c r="I42" i="47"/>
  <c r="I42" i="58" s="1"/>
  <c r="I42" i="50" s="1"/>
  <c r="I42" i="53" s="1"/>
  <c r="I42" i="54" s="1"/>
  <c r="I42" i="55" s="1"/>
  <c r="J52" i="47"/>
  <c r="J52" i="58" s="1"/>
  <c r="J52" i="50" s="1"/>
  <c r="J52" i="53" s="1"/>
  <c r="J52" i="54" s="1"/>
  <c r="J52" i="55" s="1"/>
  <c r="J67" i="47"/>
  <c r="J67" i="58" s="1"/>
  <c r="J67" i="50" s="1"/>
  <c r="J67" i="53" s="1"/>
  <c r="J67" i="54" s="1"/>
  <c r="J67" i="55" s="1"/>
  <c r="L48" i="47"/>
  <c r="L23" i="47"/>
  <c r="G56" i="47"/>
  <c r="G56" i="58" s="1"/>
  <c r="G56" i="50" s="1"/>
  <c r="G56" i="53" s="1"/>
  <c r="G56" i="54" s="1"/>
  <c r="G56" i="55" s="1"/>
  <c r="I61" i="47"/>
  <c r="I61" i="58" s="1"/>
  <c r="I61" i="50" s="1"/>
  <c r="I61" i="53" s="1"/>
  <c r="I61" i="54" s="1"/>
  <c r="I61" i="55" s="1"/>
  <c r="I38" i="47"/>
  <c r="I38" i="58" s="1"/>
  <c r="I38" i="50" s="1"/>
  <c r="I38" i="53" s="1"/>
  <c r="I38" i="54" s="1"/>
  <c r="I38" i="55" s="1"/>
  <c r="K44" i="47"/>
  <c r="K44" i="58" s="1"/>
  <c r="K44" i="50" s="1"/>
  <c r="K44" i="53" s="1"/>
  <c r="K44" i="54" s="1"/>
  <c r="K44" i="55" s="1"/>
  <c r="D43" i="47"/>
  <c r="D43" i="58" s="1"/>
  <c r="D43" i="50" s="1"/>
  <c r="D43" i="53" s="1"/>
  <c r="F37" i="47"/>
  <c r="F37" i="49" s="1"/>
  <c r="E14" i="61"/>
  <c r="M14" i="61" s="1"/>
  <c r="D30" i="47"/>
  <c r="D30" i="49" s="1"/>
  <c r="I46" i="47"/>
  <c r="I46" i="58" s="1"/>
  <c r="I46" i="50" s="1"/>
  <c r="I46" i="53" s="1"/>
  <c r="I46" i="54" s="1"/>
  <c r="I46" i="55" s="1"/>
  <c r="H52" i="47"/>
  <c r="H52" i="49" s="1"/>
  <c r="D46" i="47"/>
  <c r="D46" i="58" s="1"/>
  <c r="D46" i="50" s="1"/>
  <c r="L25" i="47"/>
  <c r="L25" i="58" s="1"/>
  <c r="L25" i="50" s="1"/>
  <c r="L25" i="53" s="1"/>
  <c r="L25" i="54" s="1"/>
  <c r="L25" i="55" s="1"/>
  <c r="G62" i="47"/>
  <c r="G62" i="58" s="1"/>
  <c r="G62" i="50" s="1"/>
  <c r="G62" i="53" s="1"/>
  <c r="G62" i="54" s="1"/>
  <c r="G62" i="55" s="1"/>
  <c r="F20" i="47"/>
  <c r="F20" i="58" s="1"/>
  <c r="F20" i="50" s="1"/>
  <c r="F20" i="53" s="1"/>
  <c r="F20" i="54" s="1"/>
  <c r="F20" i="55" s="1"/>
  <c r="H19" i="47"/>
  <c r="H19" i="58" s="1"/>
  <c r="H19" i="50" s="1"/>
  <c r="H19" i="53" s="1"/>
  <c r="L32" i="49"/>
  <c r="K32" i="47"/>
  <c r="K32" i="58" s="1"/>
  <c r="K32" i="50" s="1"/>
  <c r="K32" i="53" s="1"/>
  <c r="K32" i="54" s="1"/>
  <c r="K32" i="55" s="1"/>
  <c r="F31" i="47"/>
  <c r="F31" i="49" s="1"/>
  <c r="L37" i="47"/>
  <c r="L37" i="58" s="1"/>
  <c r="L37" i="50" s="1"/>
  <c r="L37" i="53" s="1"/>
  <c r="L37" i="54" s="1"/>
  <c r="L37" i="55" s="1"/>
  <c r="H41" i="47"/>
  <c r="H41" i="58" s="1"/>
  <c r="H41" i="50" s="1"/>
  <c r="H41" i="53" s="1"/>
  <c r="H41" i="54" s="1"/>
  <c r="H41" i="55" s="1"/>
  <c r="K47" i="47"/>
  <c r="K47" i="58" s="1"/>
  <c r="K47" i="50" s="1"/>
  <c r="K47" i="53" s="1"/>
  <c r="K47" i="54" s="1"/>
  <c r="K47" i="55" s="1"/>
  <c r="L45" i="47"/>
  <c r="L45" i="58" s="1"/>
  <c r="L45" i="50" s="1"/>
  <c r="L45" i="53" s="1"/>
  <c r="L45" i="54" s="1"/>
  <c r="L45" i="55" s="1"/>
  <c r="G39" i="47"/>
  <c r="G39" i="58" s="1"/>
  <c r="G39" i="50" s="1"/>
  <c r="G39" i="53" s="1"/>
  <c r="G39" i="54" s="1"/>
  <c r="G39" i="55" s="1"/>
  <c r="H28" i="47"/>
  <c r="H28" i="58" s="1"/>
  <c r="H28" i="50" s="1"/>
  <c r="H28" i="53" s="1"/>
  <c r="H28" i="54" s="1"/>
  <c r="H28" i="55" s="1"/>
  <c r="I63" i="47"/>
  <c r="I63" i="58" s="1"/>
  <c r="I63" i="50" s="1"/>
  <c r="I63" i="53" s="1"/>
  <c r="I63" i="54" s="1"/>
  <c r="I63" i="55" s="1"/>
  <c r="I58" i="47"/>
  <c r="K10" i="47"/>
  <c r="K10" i="58" s="1"/>
  <c r="K10" i="50" s="1"/>
  <c r="K10" i="53" s="1"/>
  <c r="D20" i="47"/>
  <c r="D20" i="58" s="1"/>
  <c r="D20" i="50" s="1"/>
  <c r="J24" i="47"/>
  <c r="J24" i="58" s="1"/>
  <c r="J24" i="50" s="1"/>
  <c r="J24" i="53" s="1"/>
  <c r="J24" i="54" s="1"/>
  <c r="J24" i="55" s="1"/>
  <c r="G58" i="47"/>
  <c r="G58" i="58" s="1"/>
  <c r="G58" i="50" s="1"/>
  <c r="G58" i="53" s="1"/>
  <c r="G58" i="54" s="1"/>
  <c r="G58" i="55" s="1"/>
  <c r="I28" i="47"/>
  <c r="I28" i="58" s="1"/>
  <c r="I28" i="50" s="1"/>
  <c r="I28" i="53" s="1"/>
  <c r="I28" i="54" s="1"/>
  <c r="I28" i="55" s="1"/>
  <c r="I33" i="47"/>
  <c r="I33" i="49" s="1"/>
  <c r="K15" i="47"/>
  <c r="K15" i="58" s="1"/>
  <c r="K15" i="50" s="1"/>
  <c r="K15" i="53" s="1"/>
  <c r="K15" i="54" s="1"/>
  <c r="K15" i="55" s="1"/>
  <c r="E39" i="47"/>
  <c r="E39" i="58" s="1"/>
  <c r="E39" i="50" s="1"/>
  <c r="E39" i="53" s="1"/>
  <c r="E39" i="54" s="1"/>
  <c r="E39" i="55" s="1"/>
  <c r="G49" i="61"/>
  <c r="E47" i="47"/>
  <c r="D47" i="47"/>
  <c r="D47" i="49" s="1"/>
  <c r="J40" i="47"/>
  <c r="J40" i="58" s="1"/>
  <c r="J40" i="50" s="1"/>
  <c r="J40" i="53" s="1"/>
  <c r="J40" i="54" s="1"/>
  <c r="J40" i="55" s="1"/>
  <c r="G12" i="47"/>
  <c r="G12" i="58" s="1"/>
  <c r="G12" i="50" s="1"/>
  <c r="G12" i="53" s="1"/>
  <c r="G12" i="54" s="1"/>
  <c r="G12" i="55" s="1"/>
  <c r="E25" i="47"/>
  <c r="E25" i="58" s="1"/>
  <c r="E25" i="50" s="1"/>
  <c r="E25" i="53" s="1"/>
  <c r="E25" i="54" s="1"/>
  <c r="E25" i="55" s="1"/>
  <c r="N34" i="46"/>
  <c r="N159" i="46" s="1"/>
  <c r="N22" i="46"/>
  <c r="N147" i="46" s="1"/>
  <c r="N67" i="46"/>
  <c r="N192" i="46" s="1"/>
  <c r="N55" i="46"/>
  <c r="N180" i="46" s="1"/>
  <c r="N43" i="46"/>
  <c r="N168" i="46" s="1"/>
  <c r="N21" i="46"/>
  <c r="N146" i="46" s="1"/>
  <c r="N66" i="46"/>
  <c r="N191" i="46" s="1"/>
  <c r="N54" i="46"/>
  <c r="N179" i="46" s="1"/>
  <c r="N32" i="46"/>
  <c r="N157" i="46" s="1"/>
  <c r="N20" i="46"/>
  <c r="N145" i="46" s="1"/>
  <c r="N65" i="46"/>
  <c r="N190" i="46" s="1"/>
  <c r="N31" i="46"/>
  <c r="N156" i="46" s="1"/>
  <c r="N64" i="46"/>
  <c r="N189" i="46" s="1"/>
  <c r="N40" i="46"/>
  <c r="N165" i="46" s="1"/>
  <c r="N18" i="46"/>
  <c r="N143" i="46" s="1"/>
  <c r="N51" i="46"/>
  <c r="N176" i="46" s="1"/>
  <c r="N29" i="46"/>
  <c r="N154" i="46" s="1"/>
  <c r="N17" i="46"/>
  <c r="N142" i="46" s="1"/>
  <c r="N62" i="46"/>
  <c r="N187" i="46" s="1"/>
  <c r="N50" i="46"/>
  <c r="N175" i="46" s="1"/>
  <c r="N10" i="46"/>
  <c r="N135" i="46" s="1"/>
  <c r="N28" i="46"/>
  <c r="N153" i="46" s="1"/>
  <c r="N39" i="46"/>
  <c r="N164" i="46" s="1"/>
  <c r="N15" i="46"/>
  <c r="N140" i="46" s="1"/>
  <c r="N26" i="46"/>
  <c r="N151" i="46" s="1"/>
  <c r="N14" i="46"/>
  <c r="N59" i="46"/>
  <c r="N184" i="46" s="1"/>
  <c r="N37" i="46"/>
  <c r="N162" i="46" s="1"/>
  <c r="N25" i="46"/>
  <c r="N150" i="46" s="1"/>
  <c r="N13" i="46"/>
  <c r="N138" i="46" s="1"/>
  <c r="N58" i="46"/>
  <c r="N183" i="46" s="1"/>
  <c r="N36" i="46"/>
  <c r="N161" i="46" s="1"/>
  <c r="N24" i="46"/>
  <c r="N149" i="46" s="1"/>
  <c r="N56" i="46"/>
  <c r="N181" i="46" s="1"/>
  <c r="D67" i="47"/>
  <c r="D67" i="58" s="1"/>
  <c r="D67" i="50" s="1"/>
  <c r="G16" i="47"/>
  <c r="G16" i="58" s="1"/>
  <c r="G16" i="50" s="1"/>
  <c r="G16" i="53" s="1"/>
  <c r="G16" i="54" s="1"/>
  <c r="G16" i="55" s="1"/>
  <c r="L20" i="47"/>
  <c r="L20" i="49" s="1"/>
  <c r="L53" i="47"/>
  <c r="L53" i="58" s="1"/>
  <c r="L53" i="50" s="1"/>
  <c r="L53" i="53" s="1"/>
  <c r="L53" i="54" s="1"/>
  <c r="L53" i="55" s="1"/>
  <c r="H26" i="49"/>
  <c r="P133" i="46"/>
  <c r="L54" i="47"/>
  <c r="L54" i="49" s="1"/>
  <c r="L44" i="47"/>
  <c r="L44" i="58" s="1"/>
  <c r="L44" i="50" s="1"/>
  <c r="L44" i="53" s="1"/>
  <c r="L44" i="54" s="1"/>
  <c r="L44" i="55" s="1"/>
  <c r="L14" i="47"/>
  <c r="L14" i="58" s="1"/>
  <c r="L14" i="50" s="1"/>
  <c r="L14" i="53" s="1"/>
  <c r="L14" i="54" s="1"/>
  <c r="L14" i="55" s="1"/>
  <c r="D40" i="47"/>
  <c r="D40" i="58" s="1"/>
  <c r="D40" i="50" s="1"/>
  <c r="D40" i="53" s="1"/>
  <c r="D40" i="54" s="1"/>
  <c r="D40" i="55" s="1"/>
  <c r="D54" i="47"/>
  <c r="D54" i="58" s="1"/>
  <c r="D54" i="50" s="1"/>
  <c r="D54" i="53" s="1"/>
  <c r="D54" i="54" s="1"/>
  <c r="D54" i="55" s="1"/>
  <c r="K48" i="47"/>
  <c r="K48" i="58" s="1"/>
  <c r="K48" i="50" s="1"/>
  <c r="K48" i="53" s="1"/>
  <c r="K48" i="54" s="1"/>
  <c r="K48" i="55" s="1"/>
  <c r="I40" i="47"/>
  <c r="I40" i="58" s="1"/>
  <c r="I40" i="50" s="1"/>
  <c r="I40" i="53" s="1"/>
  <c r="I40" i="54" s="1"/>
  <c r="I40" i="55" s="1"/>
  <c r="E32" i="47"/>
  <c r="E32" i="58" s="1"/>
  <c r="E32" i="50" s="1"/>
  <c r="E32" i="53" s="1"/>
  <c r="E32" i="54" s="1"/>
  <c r="E32" i="55" s="1"/>
  <c r="F44" i="47"/>
  <c r="F44" i="49" s="1"/>
  <c r="L62" i="47"/>
  <c r="L62" i="49" s="1"/>
  <c r="L58" i="47"/>
  <c r="L58" i="58" s="1"/>
  <c r="L58" i="50" s="1"/>
  <c r="L58" i="53" s="1"/>
  <c r="L58" i="54" s="1"/>
  <c r="L58" i="55" s="1"/>
  <c r="K25" i="47"/>
  <c r="K25" i="58" s="1"/>
  <c r="K25" i="50" s="1"/>
  <c r="K25" i="53" s="1"/>
  <c r="K25" i="54" s="1"/>
  <c r="K25" i="55" s="1"/>
  <c r="L27" i="47"/>
  <c r="L27" i="58" s="1"/>
  <c r="L27" i="50" s="1"/>
  <c r="L27" i="53" s="1"/>
  <c r="L27" i="54" s="1"/>
  <c r="L27" i="55" s="1"/>
  <c r="K40" i="47"/>
  <c r="K40" i="58" s="1"/>
  <c r="K40" i="50" s="1"/>
  <c r="K40" i="53" s="1"/>
  <c r="K40" i="54" s="1"/>
  <c r="K40" i="55" s="1"/>
  <c r="H30" i="47"/>
  <c r="H30" i="58" s="1"/>
  <c r="H30" i="50" s="1"/>
  <c r="H30" i="53" s="1"/>
  <c r="H30" i="54" s="1"/>
  <c r="H30" i="55" s="1"/>
  <c r="I29" i="47"/>
  <c r="I29" i="58" s="1"/>
  <c r="I29" i="50" s="1"/>
  <c r="I29" i="53" s="1"/>
  <c r="I29" i="54" s="1"/>
  <c r="I29" i="55" s="1"/>
  <c r="H21" i="47"/>
  <c r="H21" i="58" s="1"/>
  <c r="H21" i="50" s="1"/>
  <c r="H21" i="53" s="1"/>
  <c r="H21" i="54" s="1"/>
  <c r="H21" i="55" s="1"/>
  <c r="K56" i="49"/>
  <c r="L33" i="47"/>
  <c r="L33" i="58" s="1"/>
  <c r="L33" i="50" s="1"/>
  <c r="L33" i="53" s="1"/>
  <c r="L33" i="54" s="1"/>
  <c r="L33" i="55" s="1"/>
  <c r="J10" i="47"/>
  <c r="J10" i="58" s="1"/>
  <c r="K62" i="47"/>
  <c r="K62" i="58" s="1"/>
  <c r="K62" i="50" s="1"/>
  <c r="K62" i="53" s="1"/>
  <c r="K62" i="54" s="1"/>
  <c r="K62" i="55" s="1"/>
  <c r="P10" i="65"/>
  <c r="W10" i="65" s="1"/>
  <c r="L24" i="47"/>
  <c r="L24" i="58" s="1"/>
  <c r="L24" i="50" s="1"/>
  <c r="L24" i="53" s="1"/>
  <c r="L24" i="54" s="1"/>
  <c r="L24" i="55" s="1"/>
  <c r="I49" i="47"/>
  <c r="I49" i="49" s="1"/>
  <c r="D68" i="64"/>
  <c r="D49" i="47"/>
  <c r="D49" i="49" s="1"/>
  <c r="K58" i="61"/>
  <c r="M58" i="61" s="1"/>
  <c r="M38" i="64"/>
  <c r="P37" i="65"/>
  <c r="U37" i="65" s="1"/>
  <c r="I68" i="65"/>
  <c r="F48" i="47"/>
  <c r="F48" i="58" s="1"/>
  <c r="F48" i="50" s="1"/>
  <c r="F48" i="53" s="1"/>
  <c r="F48" i="54" s="1"/>
  <c r="F48" i="55" s="1"/>
  <c r="F38" i="47"/>
  <c r="F38" i="49" s="1"/>
  <c r="K28" i="47"/>
  <c r="K28" i="58" s="1"/>
  <c r="K28" i="50" s="1"/>
  <c r="K28" i="53" s="1"/>
  <c r="K28" i="54" s="1"/>
  <c r="K28" i="55" s="1"/>
  <c r="H54" i="47"/>
  <c r="H54" i="49" s="1"/>
  <c r="L68" i="64"/>
  <c r="K33" i="47"/>
  <c r="K33" i="49" s="1"/>
  <c r="J55" i="47"/>
  <c r="J55" i="58" s="1"/>
  <c r="J55" i="50" s="1"/>
  <c r="J55" i="53" s="1"/>
  <c r="J55" i="54" s="1"/>
  <c r="J55" i="55" s="1"/>
  <c r="E11" i="47"/>
  <c r="E11" i="58" s="1"/>
  <c r="E11" i="50" s="1"/>
  <c r="E11" i="53" s="1"/>
  <c r="E11" i="54" s="1"/>
  <c r="E11" i="55" s="1"/>
  <c r="F25" i="47"/>
  <c r="F25" i="58" s="1"/>
  <c r="F25" i="50" s="1"/>
  <c r="F25" i="53" s="1"/>
  <c r="F25" i="54" s="1"/>
  <c r="F25" i="55" s="1"/>
  <c r="H32" i="47"/>
  <c r="D32" i="47"/>
  <c r="D32" i="58" s="1"/>
  <c r="D32" i="50" s="1"/>
  <c r="F53" i="47"/>
  <c r="F53" i="58" s="1"/>
  <c r="F53" i="50" s="1"/>
  <c r="F53" i="53" s="1"/>
  <c r="F53" i="54" s="1"/>
  <c r="F53" i="55" s="1"/>
  <c r="D49" i="61"/>
  <c r="E35" i="47"/>
  <c r="E35" i="49" s="1"/>
  <c r="L66" i="47"/>
  <c r="L66" i="58" s="1"/>
  <c r="L66" i="50" s="1"/>
  <c r="L66" i="53" s="1"/>
  <c r="L66" i="54" s="1"/>
  <c r="L66" i="55" s="1"/>
  <c r="G11" i="47"/>
  <c r="G11" i="49" s="1"/>
  <c r="G57" i="46"/>
  <c r="G182" i="46" s="1"/>
  <c r="I67" i="47"/>
  <c r="I67" i="58" s="1"/>
  <c r="I67" i="50" s="1"/>
  <c r="I67" i="53" s="1"/>
  <c r="I67" i="54" s="1"/>
  <c r="I67" i="55" s="1"/>
  <c r="K63" i="47"/>
  <c r="K63" i="58" s="1"/>
  <c r="K63" i="50" s="1"/>
  <c r="K63" i="53" s="1"/>
  <c r="K63" i="54" s="1"/>
  <c r="K63" i="55" s="1"/>
  <c r="L60" i="47"/>
  <c r="L60" i="58" s="1"/>
  <c r="L60" i="50" s="1"/>
  <c r="L60" i="53" s="1"/>
  <c r="L60" i="54" s="1"/>
  <c r="L60" i="55" s="1"/>
  <c r="H57" i="47"/>
  <c r="H57" i="58" s="1"/>
  <c r="H57" i="50" s="1"/>
  <c r="H57" i="53" s="1"/>
  <c r="H57" i="54" s="1"/>
  <c r="H57" i="55" s="1"/>
  <c r="K68" i="65"/>
  <c r="N68" i="30"/>
  <c r="P46" i="36"/>
  <c r="E19" i="47"/>
  <c r="E19" i="58" s="1"/>
  <c r="E19" i="50" s="1"/>
  <c r="E19" i="53" s="1"/>
  <c r="E19" i="54" s="1"/>
  <c r="E19" i="55" s="1"/>
  <c r="D10" i="49"/>
  <c r="F33" i="47"/>
  <c r="F33" i="58" s="1"/>
  <c r="F33" i="50" s="1"/>
  <c r="F33" i="53" s="1"/>
  <c r="F33" i="54" s="1"/>
  <c r="F33" i="55" s="1"/>
  <c r="I37" i="47"/>
  <c r="I37" i="58" s="1"/>
  <c r="I37" i="50" s="1"/>
  <c r="I37" i="53" s="1"/>
  <c r="I37" i="54" s="1"/>
  <c r="I37" i="55" s="1"/>
  <c r="H31" i="47"/>
  <c r="H31" i="49" s="1"/>
  <c r="E53" i="47"/>
  <c r="E53" i="58" s="1"/>
  <c r="E53" i="50" s="1"/>
  <c r="E53" i="53" s="1"/>
  <c r="E53" i="54" s="1"/>
  <c r="E53" i="55" s="1"/>
  <c r="J15" i="49"/>
  <c r="I51" i="47"/>
  <c r="I51" i="49" s="1"/>
  <c r="D24" i="47"/>
  <c r="D24" i="49" s="1"/>
  <c r="I21" i="47"/>
  <c r="I21" i="49" s="1"/>
  <c r="F29" i="47"/>
  <c r="F29" i="58" s="1"/>
  <c r="F29" i="50" s="1"/>
  <c r="F29" i="53" s="1"/>
  <c r="F29" i="54" s="1"/>
  <c r="F29" i="55" s="1"/>
  <c r="P30" i="65"/>
  <c r="U30" i="65" s="1"/>
  <c r="I13" i="47"/>
  <c r="I13" i="49" s="1"/>
  <c r="D42" i="47"/>
  <c r="D42" i="58" s="1"/>
  <c r="D42" i="50" s="1"/>
  <c r="D42" i="53" s="1"/>
  <c r="D42" i="54" s="1"/>
  <c r="D42" i="55" s="1"/>
  <c r="F68" i="48"/>
  <c r="L10" i="47"/>
  <c r="L10" i="49" s="1"/>
  <c r="G65" i="47"/>
  <c r="G65" i="58" s="1"/>
  <c r="G65" i="50" s="1"/>
  <c r="G65" i="53" s="1"/>
  <c r="G65" i="54" s="1"/>
  <c r="G65" i="55" s="1"/>
  <c r="N20" i="51"/>
  <c r="F52" i="47"/>
  <c r="F52" i="58" s="1"/>
  <c r="F52" i="50" s="1"/>
  <c r="F52" i="53" s="1"/>
  <c r="F52" i="54" s="1"/>
  <c r="F52" i="55" s="1"/>
  <c r="F68" i="65"/>
  <c r="I49" i="61"/>
  <c r="J62" i="47"/>
  <c r="J62" i="58" s="1"/>
  <c r="J62" i="50" s="1"/>
  <c r="J62" i="53" s="1"/>
  <c r="J62" i="54" s="1"/>
  <c r="J62" i="55" s="1"/>
  <c r="K16" i="47"/>
  <c r="K16" i="58" s="1"/>
  <c r="K16" i="50" s="1"/>
  <c r="K16" i="53" s="1"/>
  <c r="K16" i="54" s="1"/>
  <c r="K16" i="55" s="1"/>
  <c r="K21" i="47"/>
  <c r="K21" i="49" s="1"/>
  <c r="H34" i="47"/>
  <c r="H34" i="58" s="1"/>
  <c r="H34" i="50" s="1"/>
  <c r="H34" i="53" s="1"/>
  <c r="H34" i="54" s="1"/>
  <c r="H34" i="55" s="1"/>
  <c r="E11" i="61"/>
  <c r="E63" i="47"/>
  <c r="E63" i="58" s="1"/>
  <c r="E63" i="50" s="1"/>
  <c r="E63" i="53" s="1"/>
  <c r="E63" i="54" s="1"/>
  <c r="E63" i="55" s="1"/>
  <c r="E43" i="47"/>
  <c r="E43" i="58" s="1"/>
  <c r="E43" i="50" s="1"/>
  <c r="E43" i="53" s="1"/>
  <c r="E43" i="54" s="1"/>
  <c r="E43" i="55" s="1"/>
  <c r="E68" i="65"/>
  <c r="J15" i="58"/>
  <c r="J15" i="50" s="1"/>
  <c r="J15" i="53" s="1"/>
  <c r="J15" i="54" s="1"/>
  <c r="J15" i="55" s="1"/>
  <c r="I21" i="61"/>
  <c r="L29" i="47"/>
  <c r="L29" i="49" s="1"/>
  <c r="L47" i="47"/>
  <c r="L47" i="49" s="1"/>
  <c r="L34" i="47"/>
  <c r="L34" i="58" s="1"/>
  <c r="L34" i="50" s="1"/>
  <c r="L34" i="53" s="1"/>
  <c r="L34" i="54" s="1"/>
  <c r="L34" i="55" s="1"/>
  <c r="L21" i="47"/>
  <c r="L21" i="58" s="1"/>
  <c r="L21" i="50" s="1"/>
  <c r="L21" i="53" s="1"/>
  <c r="L21" i="54" s="1"/>
  <c r="L21" i="55" s="1"/>
  <c r="L40" i="47"/>
  <c r="L40" i="49" s="1"/>
  <c r="F32" i="47"/>
  <c r="F32" i="58" s="1"/>
  <c r="F32" i="50" s="1"/>
  <c r="F32" i="53" s="1"/>
  <c r="F32" i="54" s="1"/>
  <c r="F32" i="55" s="1"/>
  <c r="N17" i="51"/>
  <c r="F22" i="47"/>
  <c r="F22" i="49" s="1"/>
  <c r="F17" i="47"/>
  <c r="F17" i="58" s="1"/>
  <c r="F17" i="50" s="1"/>
  <c r="F17" i="53" s="1"/>
  <c r="F17" i="54" s="1"/>
  <c r="F17" i="55" s="1"/>
  <c r="N32" i="51"/>
  <c r="F50" i="47"/>
  <c r="F50" i="58" s="1"/>
  <c r="F50" i="50" s="1"/>
  <c r="F50" i="53" s="1"/>
  <c r="F50" i="54" s="1"/>
  <c r="F50" i="55" s="1"/>
  <c r="D68" i="51"/>
  <c r="K13" i="47"/>
  <c r="K13" i="49" s="1"/>
  <c r="K46" i="47"/>
  <c r="K46" i="58" s="1"/>
  <c r="K46" i="50" s="1"/>
  <c r="K46" i="53" s="1"/>
  <c r="K46" i="54" s="1"/>
  <c r="K46" i="55" s="1"/>
  <c r="N13" i="51"/>
  <c r="O33" i="11"/>
  <c r="J13" i="47"/>
  <c r="J13" i="49" s="1"/>
  <c r="J65" i="47"/>
  <c r="J65" i="49" s="1"/>
  <c r="I65" i="47"/>
  <c r="I65" i="58" s="1"/>
  <c r="I65" i="50" s="1"/>
  <c r="I65" i="53" s="1"/>
  <c r="I65" i="54" s="1"/>
  <c r="I65" i="55" s="1"/>
  <c r="I57" i="47"/>
  <c r="I57" i="49" s="1"/>
  <c r="I54" i="47"/>
  <c r="I54" i="49" s="1"/>
  <c r="I41" i="47"/>
  <c r="I41" i="58" s="1"/>
  <c r="I41" i="50" s="1"/>
  <c r="I41" i="53" s="1"/>
  <c r="I41" i="54" s="1"/>
  <c r="I41" i="55" s="1"/>
  <c r="J64" i="47"/>
  <c r="J64" i="58" s="1"/>
  <c r="J64" i="50" s="1"/>
  <c r="J64" i="53" s="1"/>
  <c r="J64" i="54" s="1"/>
  <c r="J64" i="55" s="1"/>
  <c r="I10" i="47"/>
  <c r="I10" i="58" s="1"/>
  <c r="I34" i="47"/>
  <c r="I34" i="49" s="1"/>
  <c r="J35" i="47"/>
  <c r="J35" i="58" s="1"/>
  <c r="J35" i="50" s="1"/>
  <c r="J35" i="53" s="1"/>
  <c r="J35" i="54" s="1"/>
  <c r="J35" i="55" s="1"/>
  <c r="I11" i="47"/>
  <c r="I11" i="49" s="1"/>
  <c r="J33" i="47"/>
  <c r="J33" i="49" s="1"/>
  <c r="I32" i="47"/>
  <c r="I32" i="49" s="1"/>
  <c r="G67" i="47"/>
  <c r="G67" i="49" s="1"/>
  <c r="K38" i="47"/>
  <c r="K38" i="58" s="1"/>
  <c r="K38" i="50" s="1"/>
  <c r="K38" i="53" s="1"/>
  <c r="K38" i="54" s="1"/>
  <c r="K38" i="55" s="1"/>
  <c r="K29" i="47"/>
  <c r="K29" i="58" s="1"/>
  <c r="K29" i="50" s="1"/>
  <c r="K29" i="53" s="1"/>
  <c r="K29" i="54" s="1"/>
  <c r="K29" i="55" s="1"/>
  <c r="F54" i="47"/>
  <c r="F54" i="58" s="1"/>
  <c r="F54" i="50" s="1"/>
  <c r="F54" i="53" s="1"/>
  <c r="F54" i="54" s="1"/>
  <c r="F54" i="55" s="1"/>
  <c r="F35" i="47"/>
  <c r="F35" i="49" s="1"/>
  <c r="E54" i="47"/>
  <c r="E54" i="58" s="1"/>
  <c r="E54" i="50" s="1"/>
  <c r="E54" i="53" s="1"/>
  <c r="E54" i="54" s="1"/>
  <c r="E54" i="55" s="1"/>
  <c r="F21" i="47"/>
  <c r="F21" i="58" s="1"/>
  <c r="F21" i="50" s="1"/>
  <c r="F21" i="53" s="1"/>
  <c r="F21" i="54" s="1"/>
  <c r="F21" i="55" s="1"/>
  <c r="E33" i="47"/>
  <c r="E33" i="58" s="1"/>
  <c r="E33" i="50" s="1"/>
  <c r="E33" i="53" s="1"/>
  <c r="E33" i="54" s="1"/>
  <c r="E33" i="55" s="1"/>
  <c r="F10" i="47"/>
  <c r="F10" i="49" s="1"/>
  <c r="H59" i="47"/>
  <c r="H59" i="58" s="1"/>
  <c r="H59" i="50" s="1"/>
  <c r="H59" i="53" s="1"/>
  <c r="H59" i="54" s="1"/>
  <c r="H59" i="55" s="1"/>
  <c r="H13" i="49"/>
  <c r="G29" i="47"/>
  <c r="G29" i="58" s="1"/>
  <c r="G29" i="50" s="1"/>
  <c r="G29" i="53" s="1"/>
  <c r="G29" i="54" s="1"/>
  <c r="G29" i="55" s="1"/>
  <c r="H51" i="47"/>
  <c r="H51" i="58" s="1"/>
  <c r="H51" i="50" s="1"/>
  <c r="H51" i="53" s="1"/>
  <c r="H51" i="54" s="1"/>
  <c r="H51" i="55" s="1"/>
  <c r="G13" i="47"/>
  <c r="G13" i="58" s="1"/>
  <c r="G13" i="50" s="1"/>
  <c r="G13" i="53" s="1"/>
  <c r="G13" i="54" s="1"/>
  <c r="G13" i="55" s="1"/>
  <c r="G53" i="47"/>
  <c r="G53" i="58" s="1"/>
  <c r="G53" i="50" s="1"/>
  <c r="G53" i="53" s="1"/>
  <c r="G53" i="54" s="1"/>
  <c r="G53" i="55" s="1"/>
  <c r="H35" i="47"/>
  <c r="H35" i="58" s="1"/>
  <c r="H35" i="50" s="1"/>
  <c r="H35" i="53" s="1"/>
  <c r="H35" i="54" s="1"/>
  <c r="H35" i="55" s="1"/>
  <c r="H33" i="47"/>
  <c r="H33" i="58" s="1"/>
  <c r="H33" i="50" s="1"/>
  <c r="H33" i="53" s="1"/>
  <c r="H33" i="54" s="1"/>
  <c r="H33" i="55" s="1"/>
  <c r="N10" i="51"/>
  <c r="G52" i="47"/>
  <c r="G52" i="58" s="1"/>
  <c r="G52" i="50" s="1"/>
  <c r="G52" i="53" s="1"/>
  <c r="G52" i="54" s="1"/>
  <c r="G52" i="55" s="1"/>
  <c r="G34" i="47"/>
  <c r="G34" i="58" s="1"/>
  <c r="G34" i="50" s="1"/>
  <c r="G34" i="53" s="1"/>
  <c r="G34" i="54" s="1"/>
  <c r="G34" i="55" s="1"/>
  <c r="H28" i="49"/>
  <c r="G45" i="49"/>
  <c r="D13" i="47"/>
  <c r="D13" i="58" s="1"/>
  <c r="D13" i="50" s="1"/>
  <c r="F60" i="47"/>
  <c r="F60" i="58" s="1"/>
  <c r="F60" i="50" s="1"/>
  <c r="F60" i="53" s="1"/>
  <c r="F60" i="54" s="1"/>
  <c r="F60" i="55" s="1"/>
  <c r="E29" i="47"/>
  <c r="E29" i="58" s="1"/>
  <c r="E29" i="50" s="1"/>
  <c r="E29" i="53" s="1"/>
  <c r="E29" i="54" s="1"/>
  <c r="E29" i="55" s="1"/>
  <c r="F36" i="47"/>
  <c r="F36" i="58" s="1"/>
  <c r="F36" i="50" s="1"/>
  <c r="F36" i="53" s="1"/>
  <c r="F36" i="54" s="1"/>
  <c r="F36" i="55" s="1"/>
  <c r="D34" i="47"/>
  <c r="D34" i="58" s="1"/>
  <c r="D34" i="50" s="1"/>
  <c r="D34" i="53" s="1"/>
  <c r="M68" i="63"/>
  <c r="M69" i="63" s="1"/>
  <c r="E58" i="47"/>
  <c r="E58" i="49" s="1"/>
  <c r="F41" i="47"/>
  <c r="F41" i="58" s="1"/>
  <c r="F41" i="50" s="1"/>
  <c r="F41" i="53" s="1"/>
  <c r="F41" i="54" s="1"/>
  <c r="F41" i="55" s="1"/>
  <c r="E24" i="47"/>
  <c r="E24" i="49" s="1"/>
  <c r="E45" i="47"/>
  <c r="E45" i="58" s="1"/>
  <c r="E45" i="50" s="1"/>
  <c r="E45" i="53" s="1"/>
  <c r="E45" i="54" s="1"/>
  <c r="E45" i="55" s="1"/>
  <c r="D23" i="47"/>
  <c r="D23" i="58" s="1"/>
  <c r="D27" i="47"/>
  <c r="D27" i="49" s="1"/>
  <c r="F56" i="47"/>
  <c r="F56" i="58" s="1"/>
  <c r="F56" i="50" s="1"/>
  <c r="F56" i="53" s="1"/>
  <c r="F56" i="54" s="1"/>
  <c r="F56" i="55" s="1"/>
  <c r="F34" i="47"/>
  <c r="F34" i="58" s="1"/>
  <c r="F34" i="50" s="1"/>
  <c r="F34" i="53" s="1"/>
  <c r="F34" i="54" s="1"/>
  <c r="F34" i="55" s="1"/>
  <c r="D18" i="47"/>
  <c r="D18" i="58" s="1"/>
  <c r="D18" i="50" s="1"/>
  <c r="E34" i="47"/>
  <c r="E34" i="58" s="1"/>
  <c r="E34" i="50" s="1"/>
  <c r="E34" i="53" s="1"/>
  <c r="E34" i="54" s="1"/>
  <c r="E34" i="55" s="1"/>
  <c r="D64" i="47"/>
  <c r="D64" i="49" s="1"/>
  <c r="E67" i="47"/>
  <c r="E67" i="49" s="1"/>
  <c r="D33" i="47"/>
  <c r="D33" i="58" s="1"/>
  <c r="D33" i="50" s="1"/>
  <c r="E30" i="47"/>
  <c r="E30" i="58" s="1"/>
  <c r="E30" i="50" s="1"/>
  <c r="E30" i="53" s="1"/>
  <c r="E30" i="54" s="1"/>
  <c r="E30" i="55" s="1"/>
  <c r="E15" i="47"/>
  <c r="E15" i="58" s="1"/>
  <c r="E15" i="50" s="1"/>
  <c r="E15" i="53" s="1"/>
  <c r="E15" i="54" s="1"/>
  <c r="E15" i="55" s="1"/>
  <c r="E31" i="47"/>
  <c r="E31" i="58" s="1"/>
  <c r="E31" i="50" s="1"/>
  <c r="E31" i="53" s="1"/>
  <c r="E31" i="54" s="1"/>
  <c r="E31" i="55" s="1"/>
  <c r="E17" i="47"/>
  <c r="E17" i="58" s="1"/>
  <c r="E17" i="50" s="1"/>
  <c r="E17" i="53" s="1"/>
  <c r="E17" i="54" s="1"/>
  <c r="E17" i="55" s="1"/>
  <c r="F24" i="47"/>
  <c r="F24" i="49" s="1"/>
  <c r="F12" i="47"/>
  <c r="F12" i="49" s="1"/>
  <c r="F47" i="47"/>
  <c r="F47" i="58" s="1"/>
  <c r="F47" i="50" s="1"/>
  <c r="F47" i="53" s="1"/>
  <c r="F47" i="54" s="1"/>
  <c r="F47" i="55" s="1"/>
  <c r="F61" i="47"/>
  <c r="F61" i="49" s="1"/>
  <c r="E52" i="47"/>
  <c r="E52" i="49" s="1"/>
  <c r="D44" i="47"/>
  <c r="D44" i="58" s="1"/>
  <c r="D44" i="50" s="1"/>
  <c r="D44" i="53" s="1"/>
  <c r="F14" i="47"/>
  <c r="F14" i="58" s="1"/>
  <c r="F14" i="50" s="1"/>
  <c r="F14" i="53" s="1"/>
  <c r="F14" i="54" s="1"/>
  <c r="F14" i="55" s="1"/>
  <c r="D68" i="46"/>
  <c r="I20" i="47"/>
  <c r="I20" i="58" s="1"/>
  <c r="I20" i="50" s="1"/>
  <c r="I20" i="53" s="1"/>
  <c r="I20" i="54" s="1"/>
  <c r="I20" i="55" s="1"/>
  <c r="I15" i="47"/>
  <c r="I15" i="58" s="1"/>
  <c r="I15" i="50" s="1"/>
  <c r="I15" i="53" s="1"/>
  <c r="I15" i="54" s="1"/>
  <c r="I15" i="55" s="1"/>
  <c r="J28" i="47"/>
  <c r="M10" i="61"/>
  <c r="J20" i="47"/>
  <c r="J20" i="58" s="1"/>
  <c r="J20" i="50" s="1"/>
  <c r="J20" i="53" s="1"/>
  <c r="J20" i="54" s="1"/>
  <c r="J20" i="55" s="1"/>
  <c r="I16" i="47"/>
  <c r="I16" i="49" s="1"/>
  <c r="I31" i="49"/>
  <c r="J17" i="47"/>
  <c r="J17" i="58" s="1"/>
  <c r="J17" i="50" s="1"/>
  <c r="J17" i="53" s="1"/>
  <c r="J17" i="54" s="1"/>
  <c r="J17" i="55" s="1"/>
  <c r="J16" i="47"/>
  <c r="J16" i="58" s="1"/>
  <c r="J16" i="50" s="1"/>
  <c r="J16" i="53" s="1"/>
  <c r="J16" i="54" s="1"/>
  <c r="J16" i="55" s="1"/>
  <c r="M68" i="36"/>
  <c r="M69" i="36" s="1"/>
  <c r="D68" i="62"/>
  <c r="M53" i="48"/>
  <c r="M10" i="48"/>
  <c r="O32" i="11"/>
  <c r="P62" i="36"/>
  <c r="K31" i="49"/>
  <c r="M28" i="62"/>
  <c r="M40" i="62"/>
  <c r="O68" i="65"/>
  <c r="P16" i="36"/>
  <c r="P57" i="36"/>
  <c r="M44" i="62"/>
  <c r="O46" i="46"/>
  <c r="O171" i="46" s="1"/>
  <c r="K14" i="49"/>
  <c r="M37" i="48"/>
  <c r="E68" i="62"/>
  <c r="M49" i="62"/>
  <c r="M27" i="62"/>
  <c r="M47" i="62"/>
  <c r="M54" i="48"/>
  <c r="M16" i="48"/>
  <c r="M50" i="48"/>
  <c r="E68" i="48"/>
  <c r="P63" i="36"/>
  <c r="P27" i="36"/>
  <c r="O135" i="46"/>
  <c r="P23" i="36"/>
  <c r="P12" i="36"/>
  <c r="P55" i="36"/>
  <c r="P33" i="36"/>
  <c r="P42" i="36"/>
  <c r="P52" i="65"/>
  <c r="W52" i="65" s="1"/>
  <c r="P40" i="36"/>
  <c r="M65" i="48"/>
  <c r="N33" i="46"/>
  <c r="N158" i="46" s="1"/>
  <c r="M48" i="62"/>
  <c r="M30" i="62"/>
  <c r="M57" i="48"/>
  <c r="M45" i="48"/>
  <c r="M26" i="62"/>
  <c r="M61" i="48"/>
  <c r="M45" i="62"/>
  <c r="M58" i="62"/>
  <c r="P59" i="36"/>
  <c r="P40" i="65"/>
  <c r="W40" i="65" s="1"/>
  <c r="P67" i="36"/>
  <c r="M57" i="62"/>
  <c r="P14" i="65"/>
  <c r="W14" i="65" s="1"/>
  <c r="P34" i="36"/>
  <c r="M23" i="62"/>
  <c r="M29" i="62"/>
  <c r="N16" i="46"/>
  <c r="N141" i="46" s="1"/>
  <c r="E47" i="49"/>
  <c r="M41" i="48"/>
  <c r="E41" i="49"/>
  <c r="P21" i="65"/>
  <c r="U21" i="65" s="1"/>
  <c r="M56" i="62"/>
  <c r="M64" i="48"/>
  <c r="M66" i="62"/>
  <c r="M38" i="48"/>
  <c r="M33" i="48"/>
  <c r="P16" i="65"/>
  <c r="W16" i="65" s="1"/>
  <c r="N68" i="65"/>
  <c r="M34" i="62"/>
  <c r="N23" i="46"/>
  <c r="N148" i="46" s="1"/>
  <c r="N63" i="46"/>
  <c r="N188" i="46" s="1"/>
  <c r="N42" i="46"/>
  <c r="N167" i="46" s="1"/>
  <c r="N139" i="46"/>
  <c r="N57" i="46"/>
  <c r="N182" i="46" s="1"/>
  <c r="P43" i="36"/>
  <c r="P51" i="36"/>
  <c r="N68" i="38"/>
  <c r="P32" i="36"/>
  <c r="P26" i="36"/>
  <c r="P66" i="36"/>
  <c r="L68" i="48"/>
  <c r="P13" i="36"/>
  <c r="P41" i="36"/>
  <c r="P22" i="36"/>
  <c r="P29" i="36"/>
  <c r="P25" i="36"/>
  <c r="P28" i="36"/>
  <c r="P14" i="36"/>
  <c r="P30" i="36"/>
  <c r="P11" i="36"/>
  <c r="P53" i="36"/>
  <c r="P44" i="36"/>
  <c r="M62" i="46"/>
  <c r="M187" i="46" s="1"/>
  <c r="P54" i="36"/>
  <c r="P56" i="36"/>
  <c r="M38" i="46"/>
  <c r="M163" i="46" s="1"/>
  <c r="P38" i="36"/>
  <c r="M17" i="46"/>
  <c r="M142" i="46" s="1"/>
  <c r="P17" i="36"/>
  <c r="M31" i="46"/>
  <c r="M156" i="46" s="1"/>
  <c r="P31" i="36"/>
  <c r="M50" i="46"/>
  <c r="M175" i="46" s="1"/>
  <c r="P50" i="36"/>
  <c r="P65" i="36"/>
  <c r="P21" i="36"/>
  <c r="K63" i="48"/>
  <c r="M63" i="48" s="1"/>
  <c r="I14" i="54"/>
  <c r="I14" i="55" s="1"/>
  <c r="K62" i="48"/>
  <c r="J33" i="62"/>
  <c r="M33" i="62" s="1"/>
  <c r="L26" i="48"/>
  <c r="L26" i="49" s="1"/>
  <c r="I66" i="54"/>
  <c r="I66" i="55" s="1"/>
  <c r="K24" i="54"/>
  <c r="K24" i="55" s="1"/>
  <c r="N20" i="37"/>
  <c r="I68" i="37"/>
  <c r="I68" i="48" s="1"/>
  <c r="F61" i="62"/>
  <c r="H16" i="62"/>
  <c r="M16" i="62" s="1"/>
  <c r="J28" i="48"/>
  <c r="F55" i="62"/>
  <c r="M55" i="62" s="1"/>
  <c r="F59" i="62"/>
  <c r="M59" i="62" s="1"/>
  <c r="L61" i="62"/>
  <c r="H67" i="62"/>
  <c r="M67" i="62" s="1"/>
  <c r="I31" i="54"/>
  <c r="I31" i="55" s="1"/>
  <c r="J42" i="62"/>
  <c r="M42" i="62" s="1"/>
  <c r="M68" i="65"/>
  <c r="P35" i="36"/>
  <c r="G52" i="48"/>
  <c r="M52" i="48" s="1"/>
  <c r="M18" i="62"/>
  <c r="K37" i="62"/>
  <c r="K68" i="62" s="1"/>
  <c r="J35" i="62"/>
  <c r="J48" i="48"/>
  <c r="M48" i="48" s="1"/>
  <c r="G53" i="62"/>
  <c r="M53" i="62" s="1"/>
  <c r="J38" i="62"/>
  <c r="M38" i="62" s="1"/>
  <c r="N61" i="37"/>
  <c r="G68" i="48"/>
  <c r="H50" i="62"/>
  <c r="M50" i="62" s="1"/>
  <c r="N10" i="37"/>
  <c r="M10" i="46" s="1"/>
  <c r="M135" i="46" s="1"/>
  <c r="J19" i="62"/>
  <c r="M19" i="62" s="1"/>
  <c r="N47" i="37"/>
  <c r="H19" i="54"/>
  <c r="H19" i="55" s="1"/>
  <c r="M46" i="48"/>
  <c r="L26" i="54"/>
  <c r="L26" i="55" s="1"/>
  <c r="M25" i="48"/>
  <c r="M29" i="48"/>
  <c r="F60" i="62"/>
  <c r="M60" i="62" s="1"/>
  <c r="J12" i="62"/>
  <c r="M12" i="62" s="1"/>
  <c r="I14" i="48"/>
  <c r="M14" i="48" s="1"/>
  <c r="J64" i="62"/>
  <c r="M64" i="62" s="1"/>
  <c r="N60" i="37"/>
  <c r="J49" i="48"/>
  <c r="M49" i="48" s="1"/>
  <c r="I10" i="62"/>
  <c r="M10" i="62" s="1"/>
  <c r="M12" i="48"/>
  <c r="P18" i="36"/>
  <c r="H17" i="62"/>
  <c r="M17" i="62" s="1"/>
  <c r="G54" i="62"/>
  <c r="M54" i="62" s="1"/>
  <c r="J41" i="62"/>
  <c r="M41" i="62" s="1"/>
  <c r="J36" i="62"/>
  <c r="M36" i="62" s="1"/>
  <c r="H19" i="48"/>
  <c r="M19" i="48" s="1"/>
  <c r="P36" i="36"/>
  <c r="I47" i="48"/>
  <c r="M47" i="48" s="1"/>
  <c r="I15" i="62"/>
  <c r="M15" i="62" s="1"/>
  <c r="N58" i="37"/>
  <c r="G51" i="62"/>
  <c r="M51" i="62" s="1"/>
  <c r="I44" i="48"/>
  <c r="M44" i="48" s="1"/>
  <c r="I30" i="48"/>
  <c r="M30" i="48" s="1"/>
  <c r="G18" i="48"/>
  <c r="M21" i="62"/>
  <c r="J13" i="62"/>
  <c r="M13" i="62" s="1"/>
  <c r="M51" i="48"/>
  <c r="L22" i="48"/>
  <c r="L25" i="62"/>
  <c r="M25" i="62" s="1"/>
  <c r="G43" i="62"/>
  <c r="F58" i="48"/>
  <c r="M58" i="48" s="1"/>
  <c r="F59" i="48"/>
  <c r="I43" i="62"/>
  <c r="M46" i="62"/>
  <c r="P24" i="36"/>
  <c r="M59" i="46"/>
  <c r="M184" i="46" s="1"/>
  <c r="M37" i="46"/>
  <c r="M162" i="46" s="1"/>
  <c r="M12" i="46"/>
  <c r="M137" i="46" s="1"/>
  <c r="M40" i="48"/>
  <c r="M65" i="62"/>
  <c r="M32" i="62"/>
  <c r="M31" i="48"/>
  <c r="P42" i="65"/>
  <c r="W42" i="65" s="1"/>
  <c r="M11" i="48"/>
  <c r="M67" i="48"/>
  <c r="M11" i="62"/>
  <c r="M66" i="48"/>
  <c r="P66" i="65"/>
  <c r="U66" i="65" s="1"/>
  <c r="M62" i="62"/>
  <c r="P60" i="65"/>
  <c r="U60" i="65" s="1"/>
  <c r="M60" i="48"/>
  <c r="M56" i="48"/>
  <c r="P15" i="36"/>
  <c r="M20" i="62"/>
  <c r="P49" i="36"/>
  <c r="M13" i="48"/>
  <c r="M43" i="48"/>
  <c r="M55" i="48"/>
  <c r="M14" i="62"/>
  <c r="M42" i="48"/>
  <c r="M21" i="48"/>
  <c r="M17" i="48"/>
  <c r="M31" i="62"/>
  <c r="M63" i="62"/>
  <c r="M22" i="62"/>
  <c r="M24" i="62"/>
  <c r="M52" i="62"/>
  <c r="M55" i="46"/>
  <c r="M180" i="46" s="1"/>
  <c r="P45" i="36"/>
  <c r="P52" i="36"/>
  <c r="P19" i="36"/>
  <c r="P64" i="36"/>
  <c r="E14" i="49"/>
  <c r="N68" i="28"/>
  <c r="K68" i="48"/>
  <c r="J68" i="48"/>
  <c r="H68" i="48"/>
  <c r="H58" i="49"/>
  <c r="P46" i="65"/>
  <c r="U46" i="65" s="1"/>
  <c r="P47" i="65"/>
  <c r="W47" i="65" s="1"/>
  <c r="K68" i="46"/>
  <c r="K135" i="46"/>
  <c r="J61" i="49"/>
  <c r="G14" i="49"/>
  <c r="N68" i="34"/>
  <c r="N69" i="34" s="1"/>
  <c r="P59" i="65"/>
  <c r="U59" i="65" s="1"/>
  <c r="L48" i="49"/>
  <c r="L23" i="49"/>
  <c r="P26" i="65"/>
  <c r="U26" i="65" s="1"/>
  <c r="P54" i="65"/>
  <c r="U54" i="65" s="1"/>
  <c r="G46" i="49"/>
  <c r="D22" i="49"/>
  <c r="P64" i="65"/>
  <c r="W64" i="65" s="1"/>
  <c r="P63" i="65"/>
  <c r="U63" i="65" s="1"/>
  <c r="F66" i="49"/>
  <c r="J10" i="46"/>
  <c r="D68" i="48"/>
  <c r="D50" i="49"/>
  <c r="F30" i="49"/>
  <c r="P38" i="65"/>
  <c r="U38" i="65" s="1"/>
  <c r="L32" i="58"/>
  <c r="L32" i="50" s="1"/>
  <c r="L32" i="53" s="1"/>
  <c r="L32" i="54" s="1"/>
  <c r="L32" i="55" s="1"/>
  <c r="M68" i="33"/>
  <c r="M69" i="33" s="1"/>
  <c r="I68" i="46"/>
  <c r="K68" i="64"/>
  <c r="K39" i="49"/>
  <c r="M35" i="64"/>
  <c r="J68" i="64"/>
  <c r="I68" i="64"/>
  <c r="M22" i="64"/>
  <c r="M42" i="64"/>
  <c r="M51" i="64"/>
  <c r="M50" i="64"/>
  <c r="P55" i="65"/>
  <c r="U55" i="65" s="1"/>
  <c r="P32" i="65"/>
  <c r="U32" i="65" s="1"/>
  <c r="P51" i="65"/>
  <c r="W51" i="65" s="1"/>
  <c r="E68" i="64"/>
  <c r="P53" i="65"/>
  <c r="W53" i="65" s="1"/>
  <c r="I30" i="47"/>
  <c r="I30" i="58" s="1"/>
  <c r="I30" i="50" s="1"/>
  <c r="I30" i="53" s="1"/>
  <c r="I30" i="54" s="1"/>
  <c r="I30" i="55" s="1"/>
  <c r="E21" i="47"/>
  <c r="E21" i="58" s="1"/>
  <c r="E21" i="50" s="1"/>
  <c r="E21" i="53" s="1"/>
  <c r="E21" i="54" s="1"/>
  <c r="E21" i="55" s="1"/>
  <c r="H50" i="46"/>
  <c r="H175" i="46" s="1"/>
  <c r="G48" i="47"/>
  <c r="G48" i="49" s="1"/>
  <c r="H68" i="65"/>
  <c r="E10" i="47"/>
  <c r="E10" i="58" s="1"/>
  <c r="E14" i="58"/>
  <c r="E14" i="50" s="1"/>
  <c r="E14" i="53" s="1"/>
  <c r="E14" i="54" s="1"/>
  <c r="E14" i="55" s="1"/>
  <c r="L46" i="47"/>
  <c r="L46" i="49" s="1"/>
  <c r="M26" i="64"/>
  <c r="L50" i="47"/>
  <c r="L50" i="49" s="1"/>
  <c r="M18" i="64"/>
  <c r="M11" i="64"/>
  <c r="J41" i="47"/>
  <c r="M15" i="64"/>
  <c r="H10" i="47"/>
  <c r="H10" i="58" s="1"/>
  <c r="H10" i="50" s="1"/>
  <c r="M25" i="64"/>
  <c r="M56" i="64"/>
  <c r="G37" i="49"/>
  <c r="G49" i="49"/>
  <c r="M45" i="64"/>
  <c r="H10" i="46"/>
  <c r="M46" i="64"/>
  <c r="M55" i="64"/>
  <c r="M40" i="64"/>
  <c r="M57" i="64"/>
  <c r="P12" i="65"/>
  <c r="W12" i="65" s="1"/>
  <c r="M12" i="64"/>
  <c r="P45" i="65"/>
  <c r="W45" i="65" s="1"/>
  <c r="P24" i="65"/>
  <c r="W24" i="65" s="1"/>
  <c r="P31" i="65"/>
  <c r="U31" i="65" s="1"/>
  <c r="P23" i="65"/>
  <c r="W23" i="65" s="1"/>
  <c r="P33" i="65"/>
  <c r="U33" i="65" s="1"/>
  <c r="E36" i="47"/>
  <c r="E36" i="58" s="1"/>
  <c r="E36" i="50" s="1"/>
  <c r="E36" i="53" s="1"/>
  <c r="E36" i="54" s="1"/>
  <c r="E36" i="55" s="1"/>
  <c r="M61" i="64"/>
  <c r="M20" i="64"/>
  <c r="M17" i="64"/>
  <c r="M27" i="64"/>
  <c r="M13" i="64"/>
  <c r="M62" i="64"/>
  <c r="M36" i="64"/>
  <c r="M33" i="64"/>
  <c r="M13" i="61"/>
  <c r="H40" i="58"/>
  <c r="H40" i="50" s="1"/>
  <c r="H40" i="53" s="1"/>
  <c r="H40" i="54" s="1"/>
  <c r="H40" i="55" s="1"/>
  <c r="H40" i="49"/>
  <c r="G51" i="49"/>
  <c r="H61" i="49"/>
  <c r="G13" i="46"/>
  <c r="G138" i="46" s="1"/>
  <c r="L15" i="49"/>
  <c r="P67" i="65"/>
  <c r="W67" i="65" s="1"/>
  <c r="E40" i="47"/>
  <c r="E40" i="49" s="1"/>
  <c r="J29" i="47"/>
  <c r="J29" i="49" s="1"/>
  <c r="K20" i="49"/>
  <c r="L59" i="47"/>
  <c r="L59" i="49" s="1"/>
  <c r="H36" i="47"/>
  <c r="H36" i="58" s="1"/>
  <c r="H36" i="50" s="1"/>
  <c r="H36" i="53" s="1"/>
  <c r="H36" i="54" s="1"/>
  <c r="H36" i="55" s="1"/>
  <c r="H47" i="47"/>
  <c r="H47" i="58" s="1"/>
  <c r="H47" i="50" s="1"/>
  <c r="H47" i="53" s="1"/>
  <c r="H47" i="54" s="1"/>
  <c r="H47" i="55" s="1"/>
  <c r="J36" i="47"/>
  <c r="J36" i="49" s="1"/>
  <c r="G19" i="46"/>
  <c r="G144" i="46" s="1"/>
  <c r="G26" i="46"/>
  <c r="G151" i="46" s="1"/>
  <c r="D48" i="47"/>
  <c r="D48" i="58" s="1"/>
  <c r="M67" i="64"/>
  <c r="D31" i="47"/>
  <c r="D38" i="49"/>
  <c r="G60" i="58"/>
  <c r="G60" i="50" s="1"/>
  <c r="G60" i="53" s="1"/>
  <c r="G60" i="54" s="1"/>
  <c r="G60" i="55" s="1"/>
  <c r="L13" i="58"/>
  <c r="L13" i="50" s="1"/>
  <c r="L13" i="53" s="1"/>
  <c r="L13" i="54" s="1"/>
  <c r="L13" i="55" s="1"/>
  <c r="L13" i="49"/>
  <c r="E55" i="58"/>
  <c r="E55" i="50" s="1"/>
  <c r="E55" i="53" s="1"/>
  <c r="E55" i="54" s="1"/>
  <c r="E55" i="55" s="1"/>
  <c r="E55" i="49"/>
  <c r="E66" i="49"/>
  <c r="M25" i="61"/>
  <c r="H42" i="47"/>
  <c r="D59" i="47"/>
  <c r="E49" i="47"/>
  <c r="E49" i="49" s="1"/>
  <c r="M23" i="64"/>
  <c r="P36" i="65"/>
  <c r="K57" i="47"/>
  <c r="K57" i="58" s="1"/>
  <c r="K57" i="50" s="1"/>
  <c r="K57" i="53" s="1"/>
  <c r="K57" i="54" s="1"/>
  <c r="K57" i="55" s="1"/>
  <c r="G23" i="47"/>
  <c r="G23" i="58" s="1"/>
  <c r="G23" i="50" s="1"/>
  <c r="G23" i="53" s="1"/>
  <c r="G23" i="54" s="1"/>
  <c r="G23" i="55" s="1"/>
  <c r="J44" i="49"/>
  <c r="K42" i="47"/>
  <c r="K42" i="58" s="1"/>
  <c r="K42" i="50" s="1"/>
  <c r="K42" i="53" s="1"/>
  <c r="K42" i="54" s="1"/>
  <c r="K42" i="55" s="1"/>
  <c r="J22" i="47"/>
  <c r="J22" i="58" s="1"/>
  <c r="J22" i="50" s="1"/>
  <c r="J22" i="53" s="1"/>
  <c r="J22" i="54" s="1"/>
  <c r="J22" i="55" s="1"/>
  <c r="D15" i="47"/>
  <c r="D15" i="49" s="1"/>
  <c r="D40" i="49"/>
  <c r="D52" i="47"/>
  <c r="D52" i="49" s="1"/>
  <c r="L57" i="49"/>
  <c r="L57" i="58"/>
  <c r="L57" i="50" s="1"/>
  <c r="L57" i="53" s="1"/>
  <c r="L57" i="54" s="1"/>
  <c r="L57" i="55" s="1"/>
  <c r="M37" i="64"/>
  <c r="G48" i="46"/>
  <c r="G173" i="46" s="1"/>
  <c r="M48" i="64"/>
  <c r="M63" i="61"/>
  <c r="L67" i="49"/>
  <c r="L23" i="58"/>
  <c r="L23" i="50" s="1"/>
  <c r="L23" i="53" s="1"/>
  <c r="L23" i="54" s="1"/>
  <c r="L23" i="55" s="1"/>
  <c r="G51" i="46"/>
  <c r="G176" i="46" s="1"/>
  <c r="G37" i="46"/>
  <c r="G162" i="46" s="1"/>
  <c r="M28" i="64"/>
  <c r="G29" i="46"/>
  <c r="G154" i="46" s="1"/>
  <c r="L64" i="47"/>
  <c r="L64" i="49" s="1"/>
  <c r="M39" i="64"/>
  <c r="M31" i="64"/>
  <c r="L39" i="47"/>
  <c r="L39" i="58" s="1"/>
  <c r="L39" i="50" s="1"/>
  <c r="L39" i="53" s="1"/>
  <c r="L39" i="54" s="1"/>
  <c r="L39" i="55" s="1"/>
  <c r="L35" i="47"/>
  <c r="L35" i="49" s="1"/>
  <c r="G33" i="46"/>
  <c r="G158" i="46" s="1"/>
  <c r="G35" i="46"/>
  <c r="G160" i="46" s="1"/>
  <c r="G27" i="46"/>
  <c r="G152" i="46" s="1"/>
  <c r="K11" i="47"/>
  <c r="K11" i="58" s="1"/>
  <c r="K11" i="50" s="1"/>
  <c r="K11" i="53" s="1"/>
  <c r="K11" i="54" s="1"/>
  <c r="K11" i="55" s="1"/>
  <c r="M66" i="64"/>
  <c r="M49" i="64"/>
  <c r="G40" i="46"/>
  <c r="G165" i="46" s="1"/>
  <c r="K49" i="47"/>
  <c r="K49" i="58" s="1"/>
  <c r="K49" i="50" s="1"/>
  <c r="K49" i="53" s="1"/>
  <c r="K49" i="54" s="1"/>
  <c r="K49" i="55" s="1"/>
  <c r="M52" i="64"/>
  <c r="K65" i="47"/>
  <c r="K65" i="49" s="1"/>
  <c r="G17" i="46"/>
  <c r="G142" i="46" s="1"/>
  <c r="J57" i="47"/>
  <c r="J57" i="58" s="1"/>
  <c r="J57" i="50" s="1"/>
  <c r="J57" i="53" s="1"/>
  <c r="J57" i="54" s="1"/>
  <c r="J57" i="55" s="1"/>
  <c r="M21" i="64"/>
  <c r="M65" i="64"/>
  <c r="I58" i="58"/>
  <c r="I58" i="50" s="1"/>
  <c r="I58" i="53" s="1"/>
  <c r="I58" i="54" s="1"/>
  <c r="I58" i="55" s="1"/>
  <c r="I58" i="49"/>
  <c r="G30" i="46"/>
  <c r="G155" i="46" s="1"/>
  <c r="I56" i="47"/>
  <c r="I56" i="49" s="1"/>
  <c r="M53" i="64"/>
  <c r="M30" i="64"/>
  <c r="I18" i="47"/>
  <c r="I18" i="58" s="1"/>
  <c r="I18" i="50" s="1"/>
  <c r="I18" i="53" s="1"/>
  <c r="I18" i="54" s="1"/>
  <c r="I18" i="55" s="1"/>
  <c r="G12" i="46"/>
  <c r="G137" i="46" s="1"/>
  <c r="M64" i="64"/>
  <c r="M54" i="61"/>
  <c r="I64" i="47"/>
  <c r="I64" i="49" s="1"/>
  <c r="I50" i="47"/>
  <c r="I50" i="58" s="1"/>
  <c r="I50" i="50" s="1"/>
  <c r="I50" i="53" s="1"/>
  <c r="I50" i="54" s="1"/>
  <c r="I50" i="55" s="1"/>
  <c r="I44" i="47"/>
  <c r="I44" i="58" s="1"/>
  <c r="I44" i="50" s="1"/>
  <c r="I44" i="53" s="1"/>
  <c r="I44" i="54" s="1"/>
  <c r="I44" i="55" s="1"/>
  <c r="M38" i="61"/>
  <c r="H32" i="58"/>
  <c r="H32" i="50" s="1"/>
  <c r="H32" i="53" s="1"/>
  <c r="H32" i="54" s="1"/>
  <c r="H32" i="55" s="1"/>
  <c r="H32" i="49"/>
  <c r="H63" i="49"/>
  <c r="G15" i="46"/>
  <c r="G140" i="46" s="1"/>
  <c r="M60" i="64"/>
  <c r="M34" i="61"/>
  <c r="M19" i="64"/>
  <c r="H20" i="47"/>
  <c r="H20" i="58" s="1"/>
  <c r="H20" i="50" s="1"/>
  <c r="H20" i="53" s="1"/>
  <c r="H20" i="54" s="1"/>
  <c r="H20" i="55" s="1"/>
  <c r="M44" i="64"/>
  <c r="M47" i="64"/>
  <c r="M58" i="64"/>
  <c r="M55" i="61"/>
  <c r="G47" i="46"/>
  <c r="G172" i="46" s="1"/>
  <c r="M31" i="61"/>
  <c r="M54" i="64"/>
  <c r="G17" i="49"/>
  <c r="G43" i="47"/>
  <c r="G43" i="58" s="1"/>
  <c r="G43" i="50" s="1"/>
  <c r="G43" i="53" s="1"/>
  <c r="G43" i="54" s="1"/>
  <c r="G43" i="55" s="1"/>
  <c r="G27" i="47"/>
  <c r="G27" i="49" s="1"/>
  <c r="M16" i="61"/>
  <c r="G44" i="47"/>
  <c r="G44" i="58" s="1"/>
  <c r="G44" i="50" s="1"/>
  <c r="G44" i="53" s="1"/>
  <c r="G44" i="54" s="1"/>
  <c r="G44" i="55" s="1"/>
  <c r="F55" i="49"/>
  <c r="F55" i="58"/>
  <c r="F55" i="50" s="1"/>
  <c r="F55" i="53" s="1"/>
  <c r="F55" i="54" s="1"/>
  <c r="F55" i="55" s="1"/>
  <c r="M63" i="64"/>
  <c r="G16" i="46"/>
  <c r="G141" i="46" s="1"/>
  <c r="G36" i="46"/>
  <c r="G161" i="46" s="1"/>
  <c r="M37" i="61"/>
  <c r="F23" i="47"/>
  <c r="F23" i="58" s="1"/>
  <c r="F23" i="50" s="1"/>
  <c r="F23" i="53" s="1"/>
  <c r="F23" i="54" s="1"/>
  <c r="F23" i="55" s="1"/>
  <c r="M59" i="61"/>
  <c r="F67" i="47"/>
  <c r="F67" i="58" s="1"/>
  <c r="F67" i="50" s="1"/>
  <c r="F67" i="53" s="1"/>
  <c r="F67" i="54" s="1"/>
  <c r="F67" i="55" s="1"/>
  <c r="M28" i="61"/>
  <c r="F45" i="47"/>
  <c r="M41" i="61"/>
  <c r="G43" i="46"/>
  <c r="G168" i="46" s="1"/>
  <c r="M59" i="64"/>
  <c r="E60" i="47"/>
  <c r="E60" i="58" s="1"/>
  <c r="E60" i="50" s="1"/>
  <c r="E60" i="53" s="1"/>
  <c r="E60" i="54" s="1"/>
  <c r="E60" i="55" s="1"/>
  <c r="G24" i="46"/>
  <c r="G149" i="46" s="1"/>
  <c r="M24" i="64"/>
  <c r="P25" i="65"/>
  <c r="W25" i="65" s="1"/>
  <c r="E51" i="49"/>
  <c r="M65" i="61"/>
  <c r="M52" i="61"/>
  <c r="E62" i="49"/>
  <c r="G11" i="46"/>
  <c r="G136" i="46" s="1"/>
  <c r="G20" i="46"/>
  <c r="G145" i="46" s="1"/>
  <c r="G62" i="46"/>
  <c r="G187" i="46" s="1"/>
  <c r="E20" i="47"/>
  <c r="E20" i="58" s="1"/>
  <c r="E20" i="50" s="1"/>
  <c r="E20" i="53" s="1"/>
  <c r="E20" i="54" s="1"/>
  <c r="E20" i="55" s="1"/>
  <c r="P29" i="65"/>
  <c r="W29" i="65" s="1"/>
  <c r="E61" i="49"/>
  <c r="G55" i="46"/>
  <c r="G180" i="46" s="1"/>
  <c r="M66" i="61"/>
  <c r="P13" i="65"/>
  <c r="U13" i="65" s="1"/>
  <c r="G10" i="46"/>
  <c r="P39" i="65"/>
  <c r="W39" i="65" s="1"/>
  <c r="G41" i="46"/>
  <c r="G166" i="46" s="1"/>
  <c r="M43" i="64"/>
  <c r="M10" i="64"/>
  <c r="M41" i="64"/>
  <c r="E56" i="47"/>
  <c r="E56" i="49" s="1"/>
  <c r="P43" i="65"/>
  <c r="P61" i="65"/>
  <c r="U61" i="65" s="1"/>
  <c r="D26" i="58"/>
  <c r="D26" i="49"/>
  <c r="G58" i="46"/>
  <c r="G183" i="46" s="1"/>
  <c r="M16" i="64"/>
  <c r="G18" i="46"/>
  <c r="G143" i="46" s="1"/>
  <c r="M34" i="64"/>
  <c r="M29" i="64"/>
  <c r="G56" i="46"/>
  <c r="G181" i="46" s="1"/>
  <c r="D23" i="50"/>
  <c r="D23" i="53" s="1"/>
  <c r="E41" i="58"/>
  <c r="E41" i="50" s="1"/>
  <c r="E41" i="53" s="1"/>
  <c r="E41" i="54" s="1"/>
  <c r="E41" i="55" s="1"/>
  <c r="J56" i="47"/>
  <c r="J56" i="58" s="1"/>
  <c r="J56" i="50" s="1"/>
  <c r="J56" i="53" s="1"/>
  <c r="J56" i="54" s="1"/>
  <c r="J56" i="55" s="1"/>
  <c r="N14" i="51"/>
  <c r="H55" i="47"/>
  <c r="J21" i="47"/>
  <c r="E36" i="61"/>
  <c r="M36" i="61" s="1"/>
  <c r="F19" i="47"/>
  <c r="F40" i="61"/>
  <c r="M40" i="61" s="1"/>
  <c r="J40" i="49"/>
  <c r="F66" i="58"/>
  <c r="F66" i="50" s="1"/>
  <c r="F66" i="53" s="1"/>
  <c r="F66" i="54" s="1"/>
  <c r="F66" i="55" s="1"/>
  <c r="I39" i="47"/>
  <c r="N54" i="51"/>
  <c r="E27" i="47"/>
  <c r="I44" i="61"/>
  <c r="G35" i="47"/>
  <c r="G35" i="58" s="1"/>
  <c r="G35" i="50" s="1"/>
  <c r="G35" i="53" s="1"/>
  <c r="G35" i="54" s="1"/>
  <c r="G35" i="55" s="1"/>
  <c r="H29" i="47"/>
  <c r="D63" i="47"/>
  <c r="D63" i="58" s="1"/>
  <c r="K18" i="47"/>
  <c r="K18" i="58" s="1"/>
  <c r="K18" i="50" s="1"/>
  <c r="K18" i="53" s="1"/>
  <c r="K18" i="54" s="1"/>
  <c r="K18" i="55" s="1"/>
  <c r="E60" i="61"/>
  <c r="N56" i="51"/>
  <c r="G68" i="51"/>
  <c r="K66" i="47"/>
  <c r="K66" i="49" s="1"/>
  <c r="E42" i="47"/>
  <c r="J53" i="47"/>
  <c r="E48" i="47"/>
  <c r="H58" i="58"/>
  <c r="H58" i="50" s="1"/>
  <c r="H58" i="53" s="1"/>
  <c r="H58" i="54" s="1"/>
  <c r="H58" i="55" s="1"/>
  <c r="N25" i="51"/>
  <c r="F65" i="47"/>
  <c r="K33" i="61"/>
  <c r="J11" i="47"/>
  <c r="N33" i="51"/>
  <c r="E59" i="47"/>
  <c r="K12" i="47"/>
  <c r="K12" i="49" s="1"/>
  <c r="F68" i="46"/>
  <c r="L19" i="47"/>
  <c r="L42" i="47"/>
  <c r="L55" i="47"/>
  <c r="L55" i="49" s="1"/>
  <c r="L50" i="61"/>
  <c r="L35" i="61"/>
  <c r="L36" i="47"/>
  <c r="L22" i="47"/>
  <c r="N22" i="51"/>
  <c r="N63" i="51"/>
  <c r="N43" i="51"/>
  <c r="K50" i="47"/>
  <c r="K50" i="49" s="1"/>
  <c r="N23" i="51"/>
  <c r="K52" i="47"/>
  <c r="K27" i="47"/>
  <c r="K27" i="49" s="1"/>
  <c r="K34" i="58"/>
  <c r="K34" i="50" s="1"/>
  <c r="K34" i="53" s="1"/>
  <c r="K34" i="54" s="1"/>
  <c r="K34" i="55" s="1"/>
  <c r="N67" i="51"/>
  <c r="K60" i="47"/>
  <c r="K60" i="49" s="1"/>
  <c r="K67" i="47"/>
  <c r="N31" i="51"/>
  <c r="N58" i="51"/>
  <c r="N38" i="51"/>
  <c r="J20" i="61"/>
  <c r="J39" i="47"/>
  <c r="J39" i="49" s="1"/>
  <c r="J42" i="47"/>
  <c r="J38" i="47"/>
  <c r="J38" i="49" s="1"/>
  <c r="J48" i="47"/>
  <c r="J48" i="58" s="1"/>
  <c r="J48" i="50" s="1"/>
  <c r="J48" i="53" s="1"/>
  <c r="J48" i="54" s="1"/>
  <c r="J48" i="55" s="1"/>
  <c r="J19" i="47"/>
  <c r="J19" i="58" s="1"/>
  <c r="J19" i="50" s="1"/>
  <c r="J19" i="53" s="1"/>
  <c r="J19" i="54" s="1"/>
  <c r="J19" i="55" s="1"/>
  <c r="N47" i="51"/>
  <c r="J68" i="51"/>
  <c r="I23" i="61"/>
  <c r="N59" i="51"/>
  <c r="I48" i="47"/>
  <c r="I48" i="58" s="1"/>
  <c r="I48" i="50" s="1"/>
  <c r="I48" i="53" s="1"/>
  <c r="I48" i="54" s="1"/>
  <c r="I48" i="55" s="1"/>
  <c r="I18" i="61"/>
  <c r="N26" i="51"/>
  <c r="I64" i="61"/>
  <c r="I26" i="47"/>
  <c r="I26" i="58" s="1"/>
  <c r="I26" i="50" s="1"/>
  <c r="I26" i="53" s="1"/>
  <c r="I26" i="54" s="1"/>
  <c r="I26" i="55" s="1"/>
  <c r="I23" i="47"/>
  <c r="I68" i="51"/>
  <c r="I59" i="47"/>
  <c r="N46" i="51"/>
  <c r="H27" i="47"/>
  <c r="H50" i="47"/>
  <c r="H50" i="58" s="1"/>
  <c r="H50" i="50" s="1"/>
  <c r="H50" i="53" s="1"/>
  <c r="H50" i="54" s="1"/>
  <c r="H50" i="55" s="1"/>
  <c r="H46" i="47"/>
  <c r="H46" i="58" s="1"/>
  <c r="H46" i="50" s="1"/>
  <c r="H46" i="53" s="1"/>
  <c r="H46" i="54" s="1"/>
  <c r="H46" i="55" s="1"/>
  <c r="N66" i="51"/>
  <c r="H17" i="49"/>
  <c r="H46" i="61"/>
  <c r="N34" i="51"/>
  <c r="H26" i="58"/>
  <c r="H26" i="50" s="1"/>
  <c r="H26" i="53" s="1"/>
  <c r="H26" i="54" s="1"/>
  <c r="H26" i="55" s="1"/>
  <c r="H15" i="47"/>
  <c r="H15" i="58" s="1"/>
  <c r="H15" i="50" s="1"/>
  <c r="H15" i="53" s="1"/>
  <c r="H15" i="54" s="1"/>
  <c r="H15" i="55" s="1"/>
  <c r="N19" i="51"/>
  <c r="H39" i="47"/>
  <c r="H49" i="47"/>
  <c r="H49" i="58" s="1"/>
  <c r="H49" i="50" s="1"/>
  <c r="H49" i="53" s="1"/>
  <c r="H49" i="54" s="1"/>
  <c r="H49" i="55" s="1"/>
  <c r="G64" i="47"/>
  <c r="G64" i="58" s="1"/>
  <c r="G64" i="50" s="1"/>
  <c r="G64" i="53" s="1"/>
  <c r="G64" i="54" s="1"/>
  <c r="G64" i="55" s="1"/>
  <c r="G18" i="61"/>
  <c r="N50" i="51"/>
  <c r="G50" i="47"/>
  <c r="G10" i="47"/>
  <c r="G10" i="58" s="1"/>
  <c r="G15" i="49"/>
  <c r="G40" i="47"/>
  <c r="G40" i="58" s="1"/>
  <c r="G40" i="50" s="1"/>
  <c r="G40" i="53" s="1"/>
  <c r="G40" i="54" s="1"/>
  <c r="G40" i="55" s="1"/>
  <c r="N30" i="51"/>
  <c r="N57" i="51"/>
  <c r="N42" i="51"/>
  <c r="N27" i="51"/>
  <c r="F27" i="47"/>
  <c r="N64" i="51"/>
  <c r="F10" i="58"/>
  <c r="F10" i="50" s="1"/>
  <c r="F10" i="53" s="1"/>
  <c r="F68" i="51"/>
  <c r="N52" i="51"/>
  <c r="P28" i="65"/>
  <c r="U28" i="65" s="1"/>
  <c r="E35" i="61"/>
  <c r="P17" i="65"/>
  <c r="W17" i="65" s="1"/>
  <c r="P50" i="65"/>
  <c r="W50" i="65" s="1"/>
  <c r="N62" i="51"/>
  <c r="N40" i="51"/>
  <c r="N65" i="51"/>
  <c r="P20" i="65"/>
  <c r="W20" i="65" s="1"/>
  <c r="P44" i="65"/>
  <c r="W44" i="65" s="1"/>
  <c r="N21" i="51"/>
  <c r="N39" i="51"/>
  <c r="P19" i="65"/>
  <c r="W19" i="65" s="1"/>
  <c r="N49" i="51"/>
  <c r="N16" i="51"/>
  <c r="F135" i="46"/>
  <c r="D14" i="47"/>
  <c r="D14" i="58" s="1"/>
  <c r="D61" i="61"/>
  <c r="D24" i="61"/>
  <c r="M24" i="61" s="1"/>
  <c r="D41" i="47"/>
  <c r="N24" i="51"/>
  <c r="D16" i="47"/>
  <c r="D16" i="58" s="1"/>
  <c r="D16" i="50" s="1"/>
  <c r="D16" i="53" s="1"/>
  <c r="D16" i="54" s="1"/>
  <c r="D61" i="47"/>
  <c r="D61" i="49" s="1"/>
  <c r="L31" i="49"/>
  <c r="L65" i="47"/>
  <c r="L17" i="49"/>
  <c r="L17" i="61"/>
  <c r="K30" i="47"/>
  <c r="K14" i="58"/>
  <c r="K14" i="50" s="1"/>
  <c r="K14" i="53" s="1"/>
  <c r="K14" i="54" s="1"/>
  <c r="K14" i="55" s="1"/>
  <c r="K57" i="61"/>
  <c r="K26" i="47"/>
  <c r="K41" i="49"/>
  <c r="K23" i="47"/>
  <c r="K23" i="49" s="1"/>
  <c r="K19" i="47"/>
  <c r="K56" i="58"/>
  <c r="K56" i="50" s="1"/>
  <c r="K56" i="53" s="1"/>
  <c r="K56" i="54" s="1"/>
  <c r="K56" i="55" s="1"/>
  <c r="K37" i="47"/>
  <c r="K54" i="47"/>
  <c r="K54" i="58" s="1"/>
  <c r="K54" i="50" s="1"/>
  <c r="K54" i="53" s="1"/>
  <c r="K54" i="54" s="1"/>
  <c r="K54" i="55" s="1"/>
  <c r="J14" i="47"/>
  <c r="J50" i="47"/>
  <c r="J63" i="47"/>
  <c r="J47" i="47"/>
  <c r="J26" i="47"/>
  <c r="H12" i="47"/>
  <c r="H43" i="47"/>
  <c r="H43" i="49" s="1"/>
  <c r="H22" i="47"/>
  <c r="H24" i="47"/>
  <c r="E180" i="46"/>
  <c r="G59" i="49"/>
  <c r="G19" i="47"/>
  <c r="G44" i="61"/>
  <c r="G14" i="58"/>
  <c r="G14" i="50" s="1"/>
  <c r="G14" i="53" s="1"/>
  <c r="G14" i="54" s="1"/>
  <c r="G14" i="55" s="1"/>
  <c r="G30" i="47"/>
  <c r="G30" i="58" s="1"/>
  <c r="G30" i="50" s="1"/>
  <c r="G30" i="53" s="1"/>
  <c r="G30" i="54" s="1"/>
  <c r="G30" i="55" s="1"/>
  <c r="G55" i="49"/>
  <c r="G66" i="47"/>
  <c r="G66" i="49" s="1"/>
  <c r="F15" i="47"/>
  <c r="F58" i="47"/>
  <c r="F16" i="47"/>
  <c r="F64" i="47"/>
  <c r="P41" i="65"/>
  <c r="W41" i="65" s="1"/>
  <c r="P27" i="65"/>
  <c r="W27" i="65" s="1"/>
  <c r="P35" i="65"/>
  <c r="W35" i="65" s="1"/>
  <c r="P48" i="65"/>
  <c r="W48" i="65" s="1"/>
  <c r="P62" i="65"/>
  <c r="U62" i="65" s="1"/>
  <c r="P11" i="65"/>
  <c r="E18" i="47"/>
  <c r="E18" i="58" s="1"/>
  <c r="E18" i="50" s="1"/>
  <c r="E18" i="53" s="1"/>
  <c r="E18" i="54" s="1"/>
  <c r="E18" i="55" s="1"/>
  <c r="P56" i="65"/>
  <c r="W56" i="65" s="1"/>
  <c r="P58" i="65"/>
  <c r="U58" i="65" s="1"/>
  <c r="P18" i="65"/>
  <c r="P65" i="65"/>
  <c r="P34" i="65"/>
  <c r="U34" i="65" s="1"/>
  <c r="P49" i="65"/>
  <c r="W49" i="65" s="1"/>
  <c r="E182" i="46"/>
  <c r="E178" i="46"/>
  <c r="P53" i="46"/>
  <c r="U53" i="46" s="1"/>
  <c r="D66" i="50"/>
  <c r="D37" i="50"/>
  <c r="D37" i="53" s="1"/>
  <c r="D28" i="47"/>
  <c r="N28" i="51"/>
  <c r="D39" i="61"/>
  <c r="D30" i="61"/>
  <c r="N29" i="51"/>
  <c r="D66" i="49"/>
  <c r="D29" i="47"/>
  <c r="D29" i="58" s="1"/>
  <c r="D37" i="49"/>
  <c r="E68" i="46"/>
  <c r="D51" i="47"/>
  <c r="D51" i="58" s="1"/>
  <c r="D51" i="50" s="1"/>
  <c r="N37" i="51"/>
  <c r="P67" i="46"/>
  <c r="U67" i="46" s="1"/>
  <c r="E64" i="58"/>
  <c r="E64" i="50" s="1"/>
  <c r="E64" i="53" s="1"/>
  <c r="E64" i="54" s="1"/>
  <c r="E64" i="55" s="1"/>
  <c r="E64" i="49"/>
  <c r="I45" i="49"/>
  <c r="I45" i="58"/>
  <c r="I45" i="50" s="1"/>
  <c r="I45" i="53" s="1"/>
  <c r="I45" i="54" s="1"/>
  <c r="I45" i="55" s="1"/>
  <c r="I45" i="61"/>
  <c r="K31" i="58"/>
  <c r="K31" i="50" s="1"/>
  <c r="K31" i="53" s="1"/>
  <c r="K31" i="54" s="1"/>
  <c r="K31" i="55" s="1"/>
  <c r="E49" i="61"/>
  <c r="G43" i="61"/>
  <c r="G26" i="47"/>
  <c r="K35" i="47"/>
  <c r="D15" i="61"/>
  <c r="M15" i="61" s="1"/>
  <c r="F26" i="47"/>
  <c r="E12" i="47"/>
  <c r="J51" i="47"/>
  <c r="H65" i="47"/>
  <c r="F67" i="61"/>
  <c r="M67" i="61" s="1"/>
  <c r="L18" i="47"/>
  <c r="J61" i="58"/>
  <c r="J61" i="50" s="1"/>
  <c r="J61" i="53" s="1"/>
  <c r="J61" i="54" s="1"/>
  <c r="J61" i="55" s="1"/>
  <c r="J57" i="61"/>
  <c r="L30" i="47"/>
  <c r="L30" i="58" s="1"/>
  <c r="L30" i="50" s="1"/>
  <c r="L30" i="53" s="1"/>
  <c r="L30" i="54" s="1"/>
  <c r="L30" i="55" s="1"/>
  <c r="E37" i="47"/>
  <c r="F62" i="47"/>
  <c r="D17" i="47"/>
  <c r="D17" i="58" s="1"/>
  <c r="D17" i="50" s="1"/>
  <c r="J45" i="47"/>
  <c r="J45" i="58" s="1"/>
  <c r="J45" i="50" s="1"/>
  <c r="J45" i="53" s="1"/>
  <c r="J45" i="54" s="1"/>
  <c r="J45" i="55" s="1"/>
  <c r="D62" i="47"/>
  <c r="D62" i="61"/>
  <c r="M62" i="61" s="1"/>
  <c r="H66" i="47"/>
  <c r="J54" i="47"/>
  <c r="J54" i="58" s="1"/>
  <c r="J54" i="50" s="1"/>
  <c r="J54" i="53" s="1"/>
  <c r="J54" i="54" s="1"/>
  <c r="J54" i="55" s="1"/>
  <c r="F46" i="47"/>
  <c r="I30" i="61"/>
  <c r="E57" i="47"/>
  <c r="D19" i="47"/>
  <c r="G21" i="49"/>
  <c r="K59" i="47"/>
  <c r="K59" i="58" s="1"/>
  <c r="K59" i="50" s="1"/>
  <c r="K59" i="53" s="1"/>
  <c r="K59" i="54" s="1"/>
  <c r="K59" i="55" s="1"/>
  <c r="G36" i="47"/>
  <c r="F28" i="49"/>
  <c r="H11" i="47"/>
  <c r="J37" i="47"/>
  <c r="L64" i="61"/>
  <c r="G57" i="47"/>
  <c r="D19" i="61"/>
  <c r="M19" i="61" s="1"/>
  <c r="J30" i="49"/>
  <c r="E16" i="47"/>
  <c r="K49" i="61"/>
  <c r="K17" i="47"/>
  <c r="F30" i="58"/>
  <c r="F30" i="50" s="1"/>
  <c r="F30" i="53" s="1"/>
  <c r="F30" i="54" s="1"/>
  <c r="F30" i="55" s="1"/>
  <c r="D20" i="53"/>
  <c r="I12" i="49"/>
  <c r="L38" i="47"/>
  <c r="K55" i="47"/>
  <c r="E22" i="47"/>
  <c r="G63" i="47"/>
  <c r="J65" i="58"/>
  <c r="J65" i="50" s="1"/>
  <c r="J65" i="53" s="1"/>
  <c r="J65" i="54" s="1"/>
  <c r="J65" i="55" s="1"/>
  <c r="I60" i="47"/>
  <c r="H25" i="47"/>
  <c r="H25" i="58" s="1"/>
  <c r="H25" i="50" s="1"/>
  <c r="H25" i="53" s="1"/>
  <c r="H25" i="54" s="1"/>
  <c r="H25" i="55" s="1"/>
  <c r="L48" i="58"/>
  <c r="L48" i="50" s="1"/>
  <c r="L48" i="53" s="1"/>
  <c r="L48" i="54" s="1"/>
  <c r="L48" i="55" s="1"/>
  <c r="I29" i="49"/>
  <c r="G25" i="47"/>
  <c r="G25" i="49" s="1"/>
  <c r="E64" i="61"/>
  <c r="J59" i="47"/>
  <c r="I43" i="47"/>
  <c r="K64" i="47"/>
  <c r="K64" i="58" s="1"/>
  <c r="K64" i="50" s="1"/>
  <c r="K64" i="53" s="1"/>
  <c r="K64" i="54" s="1"/>
  <c r="K64" i="55" s="1"/>
  <c r="J66" i="47"/>
  <c r="G24" i="47"/>
  <c r="K58" i="49"/>
  <c r="E47" i="58"/>
  <c r="E47" i="50" s="1"/>
  <c r="E47" i="53" s="1"/>
  <c r="E47" i="54" s="1"/>
  <c r="E47" i="55" s="1"/>
  <c r="G41" i="47"/>
  <c r="G41" i="58" s="1"/>
  <c r="G41" i="50" s="1"/>
  <c r="G41" i="53" s="1"/>
  <c r="G41" i="54" s="1"/>
  <c r="G41" i="55" s="1"/>
  <c r="H44" i="49"/>
  <c r="N15" i="51"/>
  <c r="L43" i="47"/>
  <c r="H53" i="47"/>
  <c r="G33" i="47"/>
  <c r="G33" i="58" s="1"/>
  <c r="G33" i="50" s="1"/>
  <c r="G33" i="53" s="1"/>
  <c r="G33" i="54" s="1"/>
  <c r="G33" i="55" s="1"/>
  <c r="I66" i="49"/>
  <c r="L51" i="49"/>
  <c r="L51" i="58"/>
  <c r="L51" i="50" s="1"/>
  <c r="L51" i="53" s="1"/>
  <c r="L51" i="54" s="1"/>
  <c r="L51" i="55" s="1"/>
  <c r="L56" i="47"/>
  <c r="L63" i="47"/>
  <c r="L46" i="61"/>
  <c r="L61" i="47"/>
  <c r="L51" i="61"/>
  <c r="L39" i="61"/>
  <c r="L41" i="47"/>
  <c r="L40" i="58"/>
  <c r="L40" i="50" s="1"/>
  <c r="L40" i="53" s="1"/>
  <c r="L40" i="54" s="1"/>
  <c r="L40" i="55" s="1"/>
  <c r="L16" i="49"/>
  <c r="L49" i="47"/>
  <c r="L52" i="47"/>
  <c r="K45" i="47"/>
  <c r="K53" i="47"/>
  <c r="K43" i="47"/>
  <c r="P65" i="46"/>
  <c r="U65" i="46" s="1"/>
  <c r="K36" i="47"/>
  <c r="J49" i="47"/>
  <c r="J29" i="61"/>
  <c r="M29" i="61" s="1"/>
  <c r="J23" i="61"/>
  <c r="J25" i="47"/>
  <c r="J27" i="47"/>
  <c r="J27" i="58" s="1"/>
  <c r="J27" i="50" s="1"/>
  <c r="J27" i="53" s="1"/>
  <c r="J27" i="54" s="1"/>
  <c r="J27" i="55" s="1"/>
  <c r="J43" i="47"/>
  <c r="J34" i="47"/>
  <c r="J12" i="47"/>
  <c r="J46" i="47"/>
  <c r="I62" i="47"/>
  <c r="I27" i="47"/>
  <c r="I52" i="47"/>
  <c r="I50" i="61"/>
  <c r="I53" i="47"/>
  <c r="D168" i="46"/>
  <c r="I25" i="47"/>
  <c r="I24" i="47"/>
  <c r="I47" i="47"/>
  <c r="I19" i="49"/>
  <c r="I22" i="47"/>
  <c r="P54" i="46"/>
  <c r="U54" i="46" s="1"/>
  <c r="P25" i="46"/>
  <c r="U25" i="46" s="1"/>
  <c r="I55" i="47"/>
  <c r="I35" i="47"/>
  <c r="H37" i="47"/>
  <c r="H47" i="61"/>
  <c r="M47" i="61" s="1"/>
  <c r="H59" i="49"/>
  <c r="H38" i="47"/>
  <c r="H64" i="47"/>
  <c r="H64" i="49" s="1"/>
  <c r="H67" i="47"/>
  <c r="D146" i="46"/>
  <c r="P21" i="46"/>
  <c r="U21" i="46" s="1"/>
  <c r="G47" i="49"/>
  <c r="G27" i="61"/>
  <c r="M27" i="61" s="1"/>
  <c r="P22" i="46"/>
  <c r="U22" i="46" s="1"/>
  <c r="D172" i="46"/>
  <c r="G54" i="47"/>
  <c r="G32" i="47"/>
  <c r="D170" i="46"/>
  <c r="P45" i="46"/>
  <c r="U45" i="46" s="1"/>
  <c r="D159" i="46"/>
  <c r="P34" i="46"/>
  <c r="U34" i="46" s="1"/>
  <c r="D140" i="46"/>
  <c r="P52" i="46"/>
  <c r="U52" i="46" s="1"/>
  <c r="F23" i="61"/>
  <c r="F51" i="49"/>
  <c r="D163" i="46"/>
  <c r="F49" i="47"/>
  <c r="F18" i="47"/>
  <c r="F13" i="47"/>
  <c r="F63" i="47"/>
  <c r="F39" i="49"/>
  <c r="D145" i="46"/>
  <c r="D139" i="46"/>
  <c r="P14" i="46"/>
  <c r="U14" i="46" s="1"/>
  <c r="D181" i="46"/>
  <c r="D184" i="46"/>
  <c r="D152" i="46"/>
  <c r="E50" i="47"/>
  <c r="E56" i="61"/>
  <c r="M56" i="61" s="1"/>
  <c r="E46" i="47"/>
  <c r="E46" i="58" s="1"/>
  <c r="E46" i="50" s="1"/>
  <c r="E46" i="53" s="1"/>
  <c r="E46" i="54" s="1"/>
  <c r="E46" i="55" s="1"/>
  <c r="D144" i="46"/>
  <c r="E65" i="47"/>
  <c r="D192" i="46"/>
  <c r="E38" i="47"/>
  <c r="D53" i="58"/>
  <c r="D53" i="49"/>
  <c r="D11" i="47"/>
  <c r="D11" i="61"/>
  <c r="D137" i="46"/>
  <c r="D153" i="46"/>
  <c r="P28" i="46"/>
  <c r="U28" i="46" s="1"/>
  <c r="D156" i="46"/>
  <c r="D60" i="47"/>
  <c r="D60" i="61"/>
  <c r="D160" i="46"/>
  <c r="D36" i="47"/>
  <c r="N36" i="51"/>
  <c r="P44" i="46"/>
  <c r="U44" i="46" s="1"/>
  <c r="D45" i="61"/>
  <c r="N45" i="51"/>
  <c r="D21" i="47"/>
  <c r="D21" i="61"/>
  <c r="D143" i="46"/>
  <c r="D171" i="46"/>
  <c r="D142" i="46"/>
  <c r="D149" i="46"/>
  <c r="D164" i="46"/>
  <c r="D53" i="61"/>
  <c r="M53" i="61" s="1"/>
  <c r="N53" i="51"/>
  <c r="D191" i="46"/>
  <c r="D148" i="46"/>
  <c r="D157" i="46"/>
  <c r="P32" i="46"/>
  <c r="U32" i="46" s="1"/>
  <c r="D176" i="46"/>
  <c r="D188" i="46"/>
  <c r="D38" i="50"/>
  <c r="D151" i="46"/>
  <c r="D32" i="53"/>
  <c r="D35" i="61"/>
  <c r="D35" i="47"/>
  <c r="N35" i="51"/>
  <c r="D174" i="46"/>
  <c r="P49" i="46"/>
  <c r="U49" i="46" s="1"/>
  <c r="D12" i="61"/>
  <c r="M12" i="61" s="1"/>
  <c r="D12" i="47"/>
  <c r="N12" i="51"/>
  <c r="D167" i="46"/>
  <c r="D55" i="47"/>
  <c r="N41" i="51"/>
  <c r="D45" i="47"/>
  <c r="D22" i="50"/>
  <c r="D57" i="47"/>
  <c r="D39" i="47"/>
  <c r="N55" i="51"/>
  <c r="D65" i="47"/>
  <c r="O30" i="11"/>
  <c r="D50" i="55"/>
  <c r="F43" i="49"/>
  <c r="F43" i="58"/>
  <c r="F43" i="50" s="1"/>
  <c r="F43" i="53" s="1"/>
  <c r="F43" i="54" s="1"/>
  <c r="F43" i="55" s="1"/>
  <c r="L28" i="58"/>
  <c r="L28" i="50" s="1"/>
  <c r="L28" i="53" s="1"/>
  <c r="L28" i="54" s="1"/>
  <c r="L28" i="55" s="1"/>
  <c r="F38" i="58"/>
  <c r="F38" i="50" s="1"/>
  <c r="F38" i="53" s="1"/>
  <c r="F38" i="54" s="1"/>
  <c r="F38" i="55" s="1"/>
  <c r="L12" i="49"/>
  <c r="L12" i="58"/>
  <c r="L12" i="50" s="1"/>
  <c r="L12" i="53" s="1"/>
  <c r="L12" i="54" s="1"/>
  <c r="L12" i="55" s="1"/>
  <c r="H42" i="61"/>
  <c r="M42" i="61" s="1"/>
  <c r="F57" i="47"/>
  <c r="F45" i="61"/>
  <c r="E23" i="49"/>
  <c r="F42" i="47"/>
  <c r="D162" i="46"/>
  <c r="J28" i="58"/>
  <c r="J28" i="50" s="1"/>
  <c r="J28" i="53" s="1"/>
  <c r="J28" i="54" s="1"/>
  <c r="J28" i="55" s="1"/>
  <c r="E26" i="47"/>
  <c r="E26" i="61"/>
  <c r="H23" i="47"/>
  <c r="J58" i="47"/>
  <c r="G20" i="47"/>
  <c r="L10" i="46"/>
  <c r="M32" i="64"/>
  <c r="M32" i="47" s="1"/>
  <c r="Q32" i="47" s="1"/>
  <c r="J68" i="65"/>
  <c r="K22" i="47"/>
  <c r="L15" i="65"/>
  <c r="L68" i="65" s="1"/>
  <c r="E15" i="48"/>
  <c r="K24" i="48"/>
  <c r="K24" i="49" s="1"/>
  <c r="G22" i="65"/>
  <c r="P22" i="65" s="1"/>
  <c r="W22" i="65" s="1"/>
  <c r="L28" i="48"/>
  <c r="L28" i="49" s="1"/>
  <c r="M14" i="64"/>
  <c r="E44" i="51"/>
  <c r="N44" i="51" s="1"/>
  <c r="K61" i="51"/>
  <c r="N61" i="51" s="1"/>
  <c r="G18" i="64"/>
  <c r="G18" i="47" s="1"/>
  <c r="G42" i="64"/>
  <c r="G42" i="47" s="1"/>
  <c r="H60" i="51"/>
  <c r="H60" i="61" s="1"/>
  <c r="J22" i="61"/>
  <c r="M22" i="61" s="1"/>
  <c r="G39" i="48"/>
  <c r="G39" i="49" s="1"/>
  <c r="G39" i="62"/>
  <c r="M39" i="62" s="1"/>
  <c r="G22" i="48"/>
  <c r="G22" i="49" s="1"/>
  <c r="J18" i="47"/>
  <c r="P39" i="36"/>
  <c r="G35" i="48"/>
  <c r="G35" i="62"/>
  <c r="K32" i="48"/>
  <c r="K32" i="49" s="1"/>
  <c r="K51" i="51"/>
  <c r="P48" i="36"/>
  <c r="J27" i="48"/>
  <c r="M27" i="48" s="1"/>
  <c r="H36" i="48"/>
  <c r="M36" i="48" s="1"/>
  <c r="H56" i="64"/>
  <c r="H56" i="47" s="1"/>
  <c r="F11" i="64"/>
  <c r="F11" i="47" s="1"/>
  <c r="G38" i="47"/>
  <c r="H62" i="47"/>
  <c r="H16" i="64"/>
  <c r="H16" i="47" s="1"/>
  <c r="H18" i="51"/>
  <c r="H48" i="51"/>
  <c r="N48" i="51" s="1"/>
  <c r="H18" i="48"/>
  <c r="E20" i="48"/>
  <c r="M20" i="48" s="1"/>
  <c r="J23" i="48"/>
  <c r="J23" i="49" s="1"/>
  <c r="D34" i="48"/>
  <c r="L11" i="51"/>
  <c r="L68" i="51" s="1"/>
  <c r="L32" i="61"/>
  <c r="J22" i="48"/>
  <c r="G57" i="65"/>
  <c r="P57" i="65" s="1"/>
  <c r="D58" i="58" l="1"/>
  <c r="F20" i="49"/>
  <c r="D56" i="49"/>
  <c r="G28" i="49"/>
  <c r="E58" i="58"/>
  <c r="E58" i="50" s="1"/>
  <c r="E58" i="53" s="1"/>
  <c r="E58" i="54" s="1"/>
  <c r="E58" i="55" s="1"/>
  <c r="F31" i="58"/>
  <c r="F31" i="50" s="1"/>
  <c r="F31" i="53" s="1"/>
  <c r="F31" i="54" s="1"/>
  <c r="F31" i="55" s="1"/>
  <c r="H54" i="58"/>
  <c r="H54" i="50" s="1"/>
  <c r="H54" i="53" s="1"/>
  <c r="H54" i="54" s="1"/>
  <c r="H54" i="55" s="1"/>
  <c r="D25" i="58"/>
  <c r="D25" i="50" s="1"/>
  <c r="D25" i="53" s="1"/>
  <c r="D49" i="58"/>
  <c r="J52" i="49"/>
  <c r="J67" i="49"/>
  <c r="F59" i="49"/>
  <c r="E15" i="49"/>
  <c r="H52" i="58"/>
  <c r="H52" i="50" s="1"/>
  <c r="H52" i="53" s="1"/>
  <c r="H52" i="54" s="1"/>
  <c r="H52" i="55" s="1"/>
  <c r="K40" i="49"/>
  <c r="K15" i="49"/>
  <c r="G16" i="49"/>
  <c r="H14" i="49"/>
  <c r="I36" i="49"/>
  <c r="G31" i="49"/>
  <c r="E13" i="49"/>
  <c r="I17" i="49"/>
  <c r="E39" i="49"/>
  <c r="K13" i="58"/>
  <c r="K13" i="50" s="1"/>
  <c r="K13" i="53" s="1"/>
  <c r="K13" i="54" s="1"/>
  <c r="K13" i="55" s="1"/>
  <c r="G61" i="49"/>
  <c r="E53" i="49"/>
  <c r="I46" i="49"/>
  <c r="L44" i="49"/>
  <c r="K44" i="49"/>
  <c r="J31" i="58"/>
  <c r="J31" i="50" s="1"/>
  <c r="J31" i="53" s="1"/>
  <c r="J31" i="54" s="1"/>
  <c r="J31" i="55" s="1"/>
  <c r="E35" i="58"/>
  <c r="E35" i="50" s="1"/>
  <c r="E35" i="53" s="1"/>
  <c r="E35" i="54" s="1"/>
  <c r="E35" i="55" s="1"/>
  <c r="L54" i="58"/>
  <c r="L54" i="50" s="1"/>
  <c r="L54" i="53" s="1"/>
  <c r="L54" i="54" s="1"/>
  <c r="L54" i="55" s="1"/>
  <c r="I42" i="49"/>
  <c r="I65" i="49"/>
  <c r="L45" i="49"/>
  <c r="J32" i="49"/>
  <c r="E11" i="49"/>
  <c r="L53" i="49"/>
  <c r="I37" i="49"/>
  <c r="D20" i="49"/>
  <c r="F40" i="49"/>
  <c r="F61" i="58"/>
  <c r="F61" i="50" s="1"/>
  <c r="F61" i="53" s="1"/>
  <c r="F61" i="54" s="1"/>
  <c r="F61" i="55" s="1"/>
  <c r="K29" i="49"/>
  <c r="E32" i="49"/>
  <c r="G58" i="49"/>
  <c r="H45" i="49"/>
  <c r="L62" i="58"/>
  <c r="L62" i="50" s="1"/>
  <c r="L62" i="53" s="1"/>
  <c r="L62" i="54" s="1"/>
  <c r="L62" i="55" s="1"/>
  <c r="E25" i="49"/>
  <c r="H41" i="49"/>
  <c r="K25" i="49"/>
  <c r="E43" i="49"/>
  <c r="K33" i="58"/>
  <c r="K33" i="50" s="1"/>
  <c r="K33" i="53" s="1"/>
  <c r="K33" i="54" s="1"/>
  <c r="K33" i="55" s="1"/>
  <c r="D30" i="58"/>
  <c r="D30" i="50" s="1"/>
  <c r="F37" i="58"/>
  <c r="F37" i="50" s="1"/>
  <c r="F37" i="53" s="1"/>
  <c r="F37" i="54" s="1"/>
  <c r="F37" i="55" s="1"/>
  <c r="D33" i="49"/>
  <c r="J10" i="49"/>
  <c r="E29" i="49"/>
  <c r="U52" i="65"/>
  <c r="I57" i="58"/>
  <c r="I57" i="50" s="1"/>
  <c r="I57" i="53" s="1"/>
  <c r="I57" i="54" s="1"/>
  <c r="I57" i="55" s="1"/>
  <c r="P26" i="46"/>
  <c r="U26" i="46" s="1"/>
  <c r="E28" i="49"/>
  <c r="J60" i="49"/>
  <c r="K28" i="49"/>
  <c r="P64" i="46"/>
  <c r="U64" i="46" s="1"/>
  <c r="D18" i="49"/>
  <c r="L25" i="49"/>
  <c r="I61" i="49"/>
  <c r="I33" i="58"/>
  <c r="I33" i="50" s="1"/>
  <c r="I33" i="53" s="1"/>
  <c r="I33" i="54" s="1"/>
  <c r="I33" i="55" s="1"/>
  <c r="I49" i="58"/>
  <c r="I49" i="50" s="1"/>
  <c r="I49" i="53" s="1"/>
  <c r="I49" i="54" s="1"/>
  <c r="I49" i="55" s="1"/>
  <c r="G34" i="49"/>
  <c r="M14" i="47"/>
  <c r="Q14" i="47" s="1"/>
  <c r="F44" i="58"/>
  <c r="F44" i="50" s="1"/>
  <c r="F44" i="53" s="1"/>
  <c r="F44" i="54" s="1"/>
  <c r="F44" i="55" s="1"/>
  <c r="D43" i="49"/>
  <c r="D47" i="58"/>
  <c r="D47" i="50" s="1"/>
  <c r="D47" i="53" s="1"/>
  <c r="D47" i="54" s="1"/>
  <c r="M21" i="61"/>
  <c r="F22" i="58"/>
  <c r="F22" i="50" s="1"/>
  <c r="F22" i="53" s="1"/>
  <c r="F22" i="54" s="1"/>
  <c r="F22" i="55" s="1"/>
  <c r="E45" i="49"/>
  <c r="F36" i="49"/>
  <c r="D32" i="49"/>
  <c r="G56" i="49"/>
  <c r="I63" i="49"/>
  <c r="H21" i="49"/>
  <c r="H57" i="49"/>
  <c r="D63" i="49"/>
  <c r="K10" i="49"/>
  <c r="I54" i="58"/>
  <c r="I54" i="50" s="1"/>
  <c r="I54" i="53" s="1"/>
  <c r="I54" i="54" s="1"/>
  <c r="I54" i="55" s="1"/>
  <c r="E34" i="49"/>
  <c r="L58" i="49"/>
  <c r="I11" i="58"/>
  <c r="I11" i="50" s="1"/>
  <c r="I11" i="53" s="1"/>
  <c r="I11" i="54" s="1"/>
  <c r="I11" i="55" s="1"/>
  <c r="G13" i="49"/>
  <c r="L14" i="49"/>
  <c r="I38" i="49"/>
  <c r="D46" i="49"/>
  <c r="D67" i="49"/>
  <c r="I13" i="58"/>
  <c r="I13" i="50" s="1"/>
  <c r="I13" i="53" s="1"/>
  <c r="I13" i="54" s="1"/>
  <c r="I13" i="55" s="1"/>
  <c r="L37" i="49"/>
  <c r="J33" i="58"/>
  <c r="J33" i="50" s="1"/>
  <c r="J33" i="53" s="1"/>
  <c r="J33" i="54" s="1"/>
  <c r="J33" i="55" s="1"/>
  <c r="J24" i="49"/>
  <c r="K47" i="49"/>
  <c r="D15" i="58"/>
  <c r="D15" i="50" s="1"/>
  <c r="I41" i="49"/>
  <c r="L20" i="58"/>
  <c r="L20" i="50" s="1"/>
  <c r="L20" i="53" s="1"/>
  <c r="L20" i="54" s="1"/>
  <c r="L20" i="55" s="1"/>
  <c r="G62" i="49"/>
  <c r="L27" i="49"/>
  <c r="H46" i="49"/>
  <c r="D54" i="49"/>
  <c r="G27" i="58"/>
  <c r="G27" i="50" s="1"/>
  <c r="G27" i="53" s="1"/>
  <c r="G27" i="54" s="1"/>
  <c r="G27" i="55" s="1"/>
  <c r="D13" i="49"/>
  <c r="G12" i="49"/>
  <c r="P39" i="46"/>
  <c r="U39" i="46" s="1"/>
  <c r="H30" i="49"/>
  <c r="I28" i="49"/>
  <c r="P66" i="46"/>
  <c r="U66" i="46" s="1"/>
  <c r="E24" i="58"/>
  <c r="E24" i="50" s="1"/>
  <c r="E24" i="53" s="1"/>
  <c r="E24" i="54" s="1"/>
  <c r="E24" i="55" s="1"/>
  <c r="H34" i="49"/>
  <c r="G65" i="49"/>
  <c r="P18" i="46"/>
  <c r="U18" i="46" s="1"/>
  <c r="I40" i="49"/>
  <c r="K21" i="58"/>
  <c r="K21" i="50" s="1"/>
  <c r="K21" i="53" s="1"/>
  <c r="K21" i="54" s="1"/>
  <c r="K21" i="55" s="1"/>
  <c r="M13" i="47"/>
  <c r="Q13" i="47" s="1"/>
  <c r="M17" i="47"/>
  <c r="Q17" i="47" s="1"/>
  <c r="P57" i="46"/>
  <c r="U57" i="46" s="1"/>
  <c r="K48" i="49"/>
  <c r="E30" i="49"/>
  <c r="P37" i="46"/>
  <c r="U37" i="46" s="1"/>
  <c r="E17" i="49"/>
  <c r="F41" i="49"/>
  <c r="F33" i="49"/>
  <c r="P31" i="46"/>
  <c r="U31" i="46" s="1"/>
  <c r="W37" i="65"/>
  <c r="I14" i="49"/>
  <c r="L66" i="49"/>
  <c r="L47" i="58"/>
  <c r="L47" i="50" s="1"/>
  <c r="L47" i="53" s="1"/>
  <c r="L47" i="54" s="1"/>
  <c r="L47" i="55" s="1"/>
  <c r="L33" i="49"/>
  <c r="L10" i="58"/>
  <c r="L10" i="50" s="1"/>
  <c r="L10" i="53" s="1"/>
  <c r="L10" i="54" s="1"/>
  <c r="L29" i="58"/>
  <c r="L29" i="50" s="1"/>
  <c r="L29" i="53" s="1"/>
  <c r="L29" i="54" s="1"/>
  <c r="L29" i="55" s="1"/>
  <c r="L24" i="49"/>
  <c r="L46" i="58"/>
  <c r="L46" i="50" s="1"/>
  <c r="L46" i="53" s="1"/>
  <c r="L46" i="54" s="1"/>
  <c r="L46" i="55" s="1"/>
  <c r="L60" i="49"/>
  <c r="G48" i="58"/>
  <c r="G48" i="50" s="1"/>
  <c r="G48" i="53" s="1"/>
  <c r="G48" i="54" s="1"/>
  <c r="G48" i="55" s="1"/>
  <c r="M22" i="47"/>
  <c r="Q22" i="47" s="1"/>
  <c r="I67" i="49"/>
  <c r="H33" i="49"/>
  <c r="F48" i="49"/>
  <c r="P13" i="46"/>
  <c r="U13" i="46" s="1"/>
  <c r="P35" i="46"/>
  <c r="U35" i="46" s="1"/>
  <c r="F25" i="49"/>
  <c r="K62" i="49"/>
  <c r="P24" i="46"/>
  <c r="U24" i="46" s="1"/>
  <c r="E67" i="58"/>
  <c r="E67" i="50" s="1"/>
  <c r="E67" i="53" s="1"/>
  <c r="E67" i="54" s="1"/>
  <c r="E67" i="55" s="1"/>
  <c r="P33" i="46"/>
  <c r="U33" i="46" s="1"/>
  <c r="D23" i="49"/>
  <c r="G67" i="58"/>
  <c r="G67" i="50" s="1"/>
  <c r="G67" i="53" s="1"/>
  <c r="G67" i="54" s="1"/>
  <c r="G67" i="55" s="1"/>
  <c r="D64" i="58"/>
  <c r="D64" i="50" s="1"/>
  <c r="F34" i="49"/>
  <c r="U10" i="65"/>
  <c r="J13" i="58"/>
  <c r="J13" i="50" s="1"/>
  <c r="J13" i="53" s="1"/>
  <c r="J13" i="54" s="1"/>
  <c r="J13" i="55" s="1"/>
  <c r="L34" i="49"/>
  <c r="F35" i="58"/>
  <c r="F35" i="50" s="1"/>
  <c r="F35" i="53" s="1"/>
  <c r="F35" i="54" s="1"/>
  <c r="F35" i="55" s="1"/>
  <c r="U40" i="65"/>
  <c r="D44" i="49"/>
  <c r="L59" i="58"/>
  <c r="L59" i="50" s="1"/>
  <c r="L59" i="53" s="1"/>
  <c r="L59" i="54" s="1"/>
  <c r="L59" i="55" s="1"/>
  <c r="G53" i="49"/>
  <c r="D27" i="58"/>
  <c r="D27" i="50" s="1"/>
  <c r="D27" i="53" s="1"/>
  <c r="W30" i="65"/>
  <c r="H31" i="58"/>
  <c r="H31" i="50" s="1"/>
  <c r="H31" i="53" s="1"/>
  <c r="H31" i="54" s="1"/>
  <c r="H31" i="55" s="1"/>
  <c r="L21" i="49"/>
  <c r="J64" i="49"/>
  <c r="K57" i="49"/>
  <c r="K16" i="49"/>
  <c r="K27" i="58"/>
  <c r="K27" i="50" s="1"/>
  <c r="K27" i="53" s="1"/>
  <c r="K27" i="54" s="1"/>
  <c r="K27" i="55" s="1"/>
  <c r="J29" i="58"/>
  <c r="J29" i="50" s="1"/>
  <c r="J29" i="53" s="1"/>
  <c r="J29" i="54" s="1"/>
  <c r="J29" i="55" s="1"/>
  <c r="J55" i="49"/>
  <c r="J28" i="49"/>
  <c r="J35" i="49"/>
  <c r="I15" i="49"/>
  <c r="I51" i="58"/>
  <c r="I51" i="50" s="1"/>
  <c r="I51" i="53" s="1"/>
  <c r="I51" i="54" s="1"/>
  <c r="I51" i="55" s="1"/>
  <c r="I32" i="58"/>
  <c r="I32" i="50" s="1"/>
  <c r="I32" i="53" s="1"/>
  <c r="I32" i="54" s="1"/>
  <c r="I32" i="55" s="1"/>
  <c r="I50" i="49"/>
  <c r="M50" i="47"/>
  <c r="Q50" i="47" s="1"/>
  <c r="H51" i="49"/>
  <c r="G11" i="58"/>
  <c r="G11" i="50" s="1"/>
  <c r="G11" i="53" s="1"/>
  <c r="G11" i="54" s="1"/>
  <c r="G11" i="55" s="1"/>
  <c r="P10" i="46"/>
  <c r="U10" i="46" s="1"/>
  <c r="F29" i="49"/>
  <c r="F12" i="58"/>
  <c r="F12" i="50" s="1"/>
  <c r="F12" i="53" s="1"/>
  <c r="F12" i="54" s="1"/>
  <c r="F12" i="55" s="1"/>
  <c r="F17" i="49"/>
  <c r="F52" i="49"/>
  <c r="F60" i="49"/>
  <c r="F23" i="49"/>
  <c r="M46" i="47"/>
  <c r="Q46" i="47" s="1"/>
  <c r="F50" i="49"/>
  <c r="E31" i="49"/>
  <c r="E19" i="49"/>
  <c r="U14" i="65"/>
  <c r="D24" i="58"/>
  <c r="D24" i="50" s="1"/>
  <c r="M38" i="47"/>
  <c r="Q38" i="47" s="1"/>
  <c r="K46" i="49"/>
  <c r="E52" i="58"/>
  <c r="E52" i="50" s="1"/>
  <c r="E52" i="53" s="1"/>
  <c r="E52" i="54" s="1"/>
  <c r="E52" i="55" s="1"/>
  <c r="J62" i="49"/>
  <c r="I34" i="58"/>
  <c r="I34" i="50" s="1"/>
  <c r="I34" i="53" s="1"/>
  <c r="I34" i="54" s="1"/>
  <c r="I34" i="55" s="1"/>
  <c r="M20" i="47"/>
  <c r="Q20" i="47" s="1"/>
  <c r="P40" i="46"/>
  <c r="U40" i="46" s="1"/>
  <c r="H35" i="49"/>
  <c r="I21" i="58"/>
  <c r="I21" i="50" s="1"/>
  <c r="I21" i="53" s="1"/>
  <c r="I21" i="54" s="1"/>
  <c r="I21" i="55" s="1"/>
  <c r="M50" i="61"/>
  <c r="E33" i="49"/>
  <c r="J57" i="49"/>
  <c r="F32" i="49"/>
  <c r="F24" i="58"/>
  <c r="F24" i="50" s="1"/>
  <c r="F24" i="53" s="1"/>
  <c r="F24" i="54" s="1"/>
  <c r="F24" i="55" s="1"/>
  <c r="F53" i="49"/>
  <c r="F54" i="49"/>
  <c r="E49" i="58"/>
  <c r="E49" i="50" s="1"/>
  <c r="E49" i="53" s="1"/>
  <c r="E49" i="54" s="1"/>
  <c r="E49" i="55" s="1"/>
  <c r="P19" i="46"/>
  <c r="U19" i="46" s="1"/>
  <c r="M42" i="47"/>
  <c r="Q42" i="47" s="1"/>
  <c r="G52" i="49"/>
  <c r="D42" i="49"/>
  <c r="F56" i="49"/>
  <c r="M64" i="61"/>
  <c r="E63" i="49"/>
  <c r="E54" i="49"/>
  <c r="I64" i="58"/>
  <c r="I64" i="50" s="1"/>
  <c r="I64" i="53" s="1"/>
  <c r="I64" i="54" s="1"/>
  <c r="I64" i="55" s="1"/>
  <c r="F21" i="49"/>
  <c r="F47" i="49"/>
  <c r="K38" i="49"/>
  <c r="K12" i="58"/>
  <c r="K12" i="50" s="1"/>
  <c r="K12" i="53" s="1"/>
  <c r="K12" i="54" s="1"/>
  <c r="K12" i="55" s="1"/>
  <c r="I16" i="58"/>
  <c r="I16" i="50" s="1"/>
  <c r="I16" i="53" s="1"/>
  <c r="I16" i="54" s="1"/>
  <c r="I16" i="55" s="1"/>
  <c r="J20" i="49"/>
  <c r="J16" i="49"/>
  <c r="J56" i="49"/>
  <c r="I20" i="49"/>
  <c r="I10" i="49"/>
  <c r="G29" i="49"/>
  <c r="G43" i="49"/>
  <c r="M35" i="61"/>
  <c r="E40" i="58"/>
  <c r="E40" i="50" s="1"/>
  <c r="E40" i="53" s="1"/>
  <c r="E40" i="54" s="1"/>
  <c r="E40" i="55" s="1"/>
  <c r="M40" i="55" s="1"/>
  <c r="G35" i="49"/>
  <c r="H68" i="51"/>
  <c r="G44" i="49"/>
  <c r="F68" i="47"/>
  <c r="F14" i="49"/>
  <c r="J17" i="49"/>
  <c r="I26" i="49"/>
  <c r="J38" i="58"/>
  <c r="J38" i="50" s="1"/>
  <c r="J38" i="53" s="1"/>
  <c r="J38" i="54" s="1"/>
  <c r="J38" i="55" s="1"/>
  <c r="J36" i="58"/>
  <c r="J36" i="50" s="1"/>
  <c r="J36" i="53" s="1"/>
  <c r="J36" i="54" s="1"/>
  <c r="J36" i="55" s="1"/>
  <c r="H19" i="49"/>
  <c r="K63" i="49"/>
  <c r="M35" i="62"/>
  <c r="W32" i="65"/>
  <c r="M61" i="62"/>
  <c r="M28" i="48"/>
  <c r="M43" i="62"/>
  <c r="I47" i="49"/>
  <c r="M35" i="48"/>
  <c r="M18" i="48"/>
  <c r="F68" i="62"/>
  <c r="P46" i="46"/>
  <c r="U46" i="46" s="1"/>
  <c r="M68" i="48"/>
  <c r="M69" i="48" s="1"/>
  <c r="M62" i="48"/>
  <c r="L68" i="62"/>
  <c r="M59" i="48"/>
  <c r="M39" i="48"/>
  <c r="M26" i="48"/>
  <c r="M24" i="48"/>
  <c r="M37" i="62"/>
  <c r="M22" i="48"/>
  <c r="H68" i="62"/>
  <c r="O68" i="46"/>
  <c r="M23" i="48"/>
  <c r="M32" i="48"/>
  <c r="I68" i="62"/>
  <c r="J68" i="62"/>
  <c r="G68" i="62"/>
  <c r="P23" i="46"/>
  <c r="U23" i="46" s="1"/>
  <c r="W59" i="65"/>
  <c r="U42" i="65"/>
  <c r="U45" i="65"/>
  <c r="U16" i="65"/>
  <c r="W21" i="65"/>
  <c r="P42" i="46"/>
  <c r="U42" i="46" s="1"/>
  <c r="W66" i="65"/>
  <c r="P63" i="46"/>
  <c r="U63" i="46" s="1"/>
  <c r="N68" i="46"/>
  <c r="W46" i="65"/>
  <c r="N68" i="37"/>
  <c r="N69" i="37" s="1"/>
  <c r="P10" i="36"/>
  <c r="P38" i="46"/>
  <c r="U38" i="46" s="1"/>
  <c r="P17" i="46"/>
  <c r="U17" i="46" s="1"/>
  <c r="P59" i="46"/>
  <c r="U59" i="46" s="1"/>
  <c r="M60" i="46"/>
  <c r="P60" i="36"/>
  <c r="M61" i="46"/>
  <c r="P61" i="36"/>
  <c r="P50" i="46"/>
  <c r="U50" i="46" s="1"/>
  <c r="I30" i="49"/>
  <c r="M58" i="46"/>
  <c r="M183" i="46" s="1"/>
  <c r="P58" i="36"/>
  <c r="M47" i="46"/>
  <c r="P47" i="36"/>
  <c r="W60" i="65"/>
  <c r="M20" i="46"/>
  <c r="M145" i="46" s="1"/>
  <c r="P20" i="36"/>
  <c r="M15" i="48"/>
  <c r="W54" i="65"/>
  <c r="U47" i="65"/>
  <c r="W33" i="65"/>
  <c r="N74" i="28"/>
  <c r="N69" i="28"/>
  <c r="P15" i="65"/>
  <c r="E10" i="50"/>
  <c r="E10" i="53" s="1"/>
  <c r="W61" i="65"/>
  <c r="U29" i="65"/>
  <c r="U44" i="65"/>
  <c r="U23" i="65"/>
  <c r="W38" i="65"/>
  <c r="U12" i="65"/>
  <c r="W26" i="65"/>
  <c r="U64" i="65"/>
  <c r="U25" i="65"/>
  <c r="U19" i="65"/>
  <c r="W34" i="65"/>
  <c r="W55" i="65"/>
  <c r="W63" i="65"/>
  <c r="U67" i="65"/>
  <c r="U56" i="65"/>
  <c r="U24" i="65"/>
  <c r="U51" i="65"/>
  <c r="U53" i="65"/>
  <c r="W13" i="65"/>
  <c r="W31" i="65"/>
  <c r="J135" i="46"/>
  <c r="J68" i="46"/>
  <c r="J22" i="49"/>
  <c r="D68" i="47"/>
  <c r="L50" i="58"/>
  <c r="L50" i="50" s="1"/>
  <c r="L50" i="53" s="1"/>
  <c r="L50" i="54" s="1"/>
  <c r="L50" i="55" s="1"/>
  <c r="K18" i="49"/>
  <c r="J68" i="47"/>
  <c r="G25" i="58"/>
  <c r="G25" i="50" s="1"/>
  <c r="G25" i="53" s="1"/>
  <c r="G25" i="54" s="1"/>
  <c r="G25" i="55" s="1"/>
  <c r="K11" i="49"/>
  <c r="M35" i="47"/>
  <c r="Q35" i="47" s="1"/>
  <c r="L39" i="49"/>
  <c r="K10" i="54"/>
  <c r="K50" i="58"/>
  <c r="K50" i="50" s="1"/>
  <c r="K50" i="53" s="1"/>
  <c r="K50" i="54" s="1"/>
  <c r="K50" i="55" s="1"/>
  <c r="J48" i="49"/>
  <c r="M40" i="47"/>
  <c r="Q40" i="47" s="1"/>
  <c r="M26" i="47"/>
  <c r="Q26" i="47" s="1"/>
  <c r="M67" i="47"/>
  <c r="Q67" i="47" s="1"/>
  <c r="I68" i="47"/>
  <c r="H20" i="49"/>
  <c r="H68" i="64"/>
  <c r="M62" i="47"/>
  <c r="Q62" i="47" s="1"/>
  <c r="G33" i="49"/>
  <c r="G68" i="64"/>
  <c r="M61" i="47"/>
  <c r="Q61" i="47" s="1"/>
  <c r="M25" i="47"/>
  <c r="Q25" i="47" s="1"/>
  <c r="M28" i="47"/>
  <c r="Q28" i="47" s="1"/>
  <c r="F68" i="64"/>
  <c r="M37" i="47"/>
  <c r="Q37" i="47" s="1"/>
  <c r="U50" i="65"/>
  <c r="M58" i="47"/>
  <c r="Q58" i="47" s="1"/>
  <c r="E10" i="49"/>
  <c r="E21" i="49"/>
  <c r="M56" i="47"/>
  <c r="Q56" i="47" s="1"/>
  <c r="K23" i="58"/>
  <c r="K23" i="50" s="1"/>
  <c r="K23" i="53" s="1"/>
  <c r="K23" i="54" s="1"/>
  <c r="K23" i="55" s="1"/>
  <c r="F67" i="49"/>
  <c r="E36" i="49"/>
  <c r="D66" i="53"/>
  <c r="K65" i="58"/>
  <c r="K65" i="50" s="1"/>
  <c r="K65" i="53" s="1"/>
  <c r="K65" i="54" s="1"/>
  <c r="K65" i="55" s="1"/>
  <c r="M66" i="47"/>
  <c r="Q66" i="47" s="1"/>
  <c r="D48" i="49"/>
  <c r="G66" i="58"/>
  <c r="W62" i="65"/>
  <c r="M19" i="47"/>
  <c r="Q19" i="47" s="1"/>
  <c r="M64" i="47"/>
  <c r="Q64" i="47" s="1"/>
  <c r="M57" i="47"/>
  <c r="Q57" i="47" s="1"/>
  <c r="J45" i="49"/>
  <c r="J41" i="58"/>
  <c r="J41" i="50" s="1"/>
  <c r="J41" i="53" s="1"/>
  <c r="J41" i="54" s="1"/>
  <c r="J41" i="55" s="1"/>
  <c r="J41" i="49"/>
  <c r="M27" i="47"/>
  <c r="Q27" i="47" s="1"/>
  <c r="I18" i="49"/>
  <c r="M15" i="47"/>
  <c r="Q15" i="47" s="1"/>
  <c r="H36" i="49"/>
  <c r="H43" i="58"/>
  <c r="H43" i="50" s="1"/>
  <c r="H43" i="53" s="1"/>
  <c r="H43" i="54" s="1"/>
  <c r="H43" i="55" s="1"/>
  <c r="H10" i="49"/>
  <c r="H15" i="49"/>
  <c r="H50" i="49"/>
  <c r="G41" i="49"/>
  <c r="M12" i="47"/>
  <c r="Q12" i="47" s="1"/>
  <c r="M21" i="47"/>
  <c r="Q21" i="47" s="1"/>
  <c r="M33" i="47"/>
  <c r="Q33" i="47" s="1"/>
  <c r="M55" i="47"/>
  <c r="Q55" i="47" s="1"/>
  <c r="M45" i="47"/>
  <c r="Q45" i="47" s="1"/>
  <c r="H135" i="46"/>
  <c r="H68" i="46"/>
  <c r="U27" i="65"/>
  <c r="M49" i="47"/>
  <c r="Q49" i="47" s="1"/>
  <c r="M30" i="47"/>
  <c r="Q30" i="47" s="1"/>
  <c r="M54" i="47"/>
  <c r="Q54" i="47" s="1"/>
  <c r="U20" i="65"/>
  <c r="M65" i="47"/>
  <c r="Q65" i="47" s="1"/>
  <c r="E60" i="49"/>
  <c r="M39" i="47"/>
  <c r="Q39" i="47" s="1"/>
  <c r="M52" i="47"/>
  <c r="Q52" i="47" s="1"/>
  <c r="M36" i="47"/>
  <c r="Q36" i="47" s="1"/>
  <c r="M31" i="47"/>
  <c r="Q31" i="47" s="1"/>
  <c r="M23" i="47"/>
  <c r="Q23" i="47" s="1"/>
  <c r="D68" i="61"/>
  <c r="D25" i="54"/>
  <c r="H47" i="49"/>
  <c r="I44" i="49"/>
  <c r="U41" i="65"/>
  <c r="L35" i="58"/>
  <c r="L35" i="50" s="1"/>
  <c r="L35" i="53" s="1"/>
  <c r="L35" i="54" s="1"/>
  <c r="L35" i="55" s="1"/>
  <c r="L64" i="58"/>
  <c r="L64" i="50" s="1"/>
  <c r="L64" i="53" s="1"/>
  <c r="L64" i="54" s="1"/>
  <c r="L64" i="55" s="1"/>
  <c r="I10" i="50"/>
  <c r="W28" i="65"/>
  <c r="K49" i="49"/>
  <c r="P51" i="46"/>
  <c r="U51" i="46" s="1"/>
  <c r="M53" i="47"/>
  <c r="Q53" i="47" s="1"/>
  <c r="P43" i="46"/>
  <c r="U43" i="46" s="1"/>
  <c r="D14" i="49"/>
  <c r="P62" i="46"/>
  <c r="U62" i="46" s="1"/>
  <c r="D44" i="54"/>
  <c r="D31" i="58"/>
  <c r="D31" i="49"/>
  <c r="D52" i="58"/>
  <c r="D52" i="50" s="1"/>
  <c r="M24" i="47"/>
  <c r="Q24" i="47" s="1"/>
  <c r="M48" i="47"/>
  <c r="Q48" i="47" s="1"/>
  <c r="P12" i="46"/>
  <c r="U12" i="46" s="1"/>
  <c r="P30" i="46"/>
  <c r="U30" i="46" s="1"/>
  <c r="P27" i="46"/>
  <c r="U27" i="46" s="1"/>
  <c r="P48" i="46"/>
  <c r="U48" i="46" s="1"/>
  <c r="P29" i="46"/>
  <c r="U29" i="46" s="1"/>
  <c r="M44" i="47"/>
  <c r="Q44" i="47" s="1"/>
  <c r="P56" i="46"/>
  <c r="U56" i="46" s="1"/>
  <c r="K60" i="58"/>
  <c r="K60" i="50" s="1"/>
  <c r="K60" i="53" s="1"/>
  <c r="K60" i="54" s="1"/>
  <c r="K60" i="55" s="1"/>
  <c r="I47" i="58"/>
  <c r="I47" i="50" s="1"/>
  <c r="I47" i="53" s="1"/>
  <c r="I47" i="54" s="1"/>
  <c r="I47" i="55" s="1"/>
  <c r="E56" i="58"/>
  <c r="L55" i="58"/>
  <c r="L55" i="50" s="1"/>
  <c r="L55" i="53" s="1"/>
  <c r="L55" i="54" s="1"/>
  <c r="L55" i="55" s="1"/>
  <c r="K42" i="49"/>
  <c r="U48" i="65"/>
  <c r="I68" i="61"/>
  <c r="J68" i="61"/>
  <c r="F68" i="61"/>
  <c r="W58" i="65"/>
  <c r="G68" i="61"/>
  <c r="W36" i="65"/>
  <c r="U36" i="65"/>
  <c r="D59" i="58"/>
  <c r="D59" i="49"/>
  <c r="D61" i="58"/>
  <c r="D61" i="50" s="1"/>
  <c r="M49" i="61"/>
  <c r="I56" i="58"/>
  <c r="I56" i="50" s="1"/>
  <c r="I56" i="53" s="1"/>
  <c r="I56" i="54" s="1"/>
  <c r="I56" i="55" s="1"/>
  <c r="U39" i="65"/>
  <c r="H42" i="58"/>
  <c r="H42" i="50" s="1"/>
  <c r="H42" i="53" s="1"/>
  <c r="H42" i="54" s="1"/>
  <c r="H42" i="55" s="1"/>
  <c r="H42" i="49"/>
  <c r="E20" i="49"/>
  <c r="J39" i="58"/>
  <c r="J39" i="50" s="1"/>
  <c r="J39" i="53" s="1"/>
  <c r="J39" i="54" s="1"/>
  <c r="J39" i="55" s="1"/>
  <c r="M60" i="61"/>
  <c r="G23" i="49"/>
  <c r="M32" i="61"/>
  <c r="M17" i="61"/>
  <c r="M39" i="61"/>
  <c r="P11" i="46"/>
  <c r="M46" i="61"/>
  <c r="P36" i="46"/>
  <c r="U36" i="46" s="1"/>
  <c r="M57" i="61"/>
  <c r="M33" i="61"/>
  <c r="K66" i="58"/>
  <c r="K66" i="50" s="1"/>
  <c r="K66" i="53" s="1"/>
  <c r="K66" i="54" s="1"/>
  <c r="K66" i="55" s="1"/>
  <c r="M20" i="61"/>
  <c r="P41" i="46"/>
  <c r="U41" i="46" s="1"/>
  <c r="P16" i="46"/>
  <c r="U16" i="46" s="1"/>
  <c r="M29" i="47"/>
  <c r="Q29" i="47" s="1"/>
  <c r="M30" i="61"/>
  <c r="M41" i="47"/>
  <c r="Q41" i="47" s="1"/>
  <c r="I48" i="49"/>
  <c r="P15" i="46"/>
  <c r="U15" i="46" s="1"/>
  <c r="M47" i="47"/>
  <c r="Q47" i="47" s="1"/>
  <c r="M63" i="47"/>
  <c r="Q63" i="47" s="1"/>
  <c r="M43" i="61"/>
  <c r="M59" i="47"/>
  <c r="Q59" i="47" s="1"/>
  <c r="M45" i="61"/>
  <c r="F45" i="49"/>
  <c r="F45" i="58"/>
  <c r="F45" i="50" s="1"/>
  <c r="F45" i="53" s="1"/>
  <c r="F45" i="54" s="1"/>
  <c r="F45" i="55" s="1"/>
  <c r="M43" i="47"/>
  <c r="Q43" i="47" s="1"/>
  <c r="M23" i="61"/>
  <c r="P55" i="46"/>
  <c r="U55" i="46" s="1"/>
  <c r="W57" i="65"/>
  <c r="U57" i="65"/>
  <c r="U17" i="65"/>
  <c r="G68" i="46"/>
  <c r="G135" i="46"/>
  <c r="M26" i="61"/>
  <c r="Q10" i="64"/>
  <c r="M10" i="47"/>
  <c r="M68" i="64"/>
  <c r="U35" i="65"/>
  <c r="G68" i="65"/>
  <c r="U22" i="65"/>
  <c r="M34" i="47"/>
  <c r="Q34" i="47" s="1"/>
  <c r="W43" i="65"/>
  <c r="U43" i="65"/>
  <c r="D56" i="55"/>
  <c r="D51" i="49"/>
  <c r="D58" i="50"/>
  <c r="D16" i="49"/>
  <c r="M16" i="47"/>
  <c r="Q16" i="47" s="1"/>
  <c r="D26" i="50"/>
  <c r="J53" i="49"/>
  <c r="J53" i="58"/>
  <c r="J53" i="50" s="1"/>
  <c r="J53" i="53" s="1"/>
  <c r="J53" i="54" s="1"/>
  <c r="J53" i="55" s="1"/>
  <c r="J21" i="49"/>
  <c r="J21" i="58"/>
  <c r="J21" i="50" s="1"/>
  <c r="J21" i="53" s="1"/>
  <c r="J21" i="54" s="1"/>
  <c r="J21" i="55" s="1"/>
  <c r="G64" i="49"/>
  <c r="J11" i="49"/>
  <c r="J11" i="58"/>
  <c r="J11" i="50" s="1"/>
  <c r="J11" i="53" s="1"/>
  <c r="J11" i="54" s="1"/>
  <c r="J11" i="55" s="1"/>
  <c r="E42" i="49"/>
  <c r="E42" i="58"/>
  <c r="I39" i="58"/>
  <c r="I39" i="50" s="1"/>
  <c r="I39" i="53" s="1"/>
  <c r="I39" i="54" s="1"/>
  <c r="I39" i="55" s="1"/>
  <c r="I39" i="49"/>
  <c r="H55" i="58"/>
  <c r="H55" i="50" s="1"/>
  <c r="H55" i="53" s="1"/>
  <c r="H55" i="54" s="1"/>
  <c r="H55" i="55" s="1"/>
  <c r="H55" i="49"/>
  <c r="E27" i="58"/>
  <c r="E27" i="50" s="1"/>
  <c r="E27" i="53" s="1"/>
  <c r="E27" i="54" s="1"/>
  <c r="E27" i="55" s="1"/>
  <c r="E27" i="49"/>
  <c r="E18" i="49"/>
  <c r="F65" i="58"/>
  <c r="F65" i="50" s="1"/>
  <c r="F65" i="53" s="1"/>
  <c r="F65" i="54" s="1"/>
  <c r="F65" i="55" s="1"/>
  <c r="F65" i="49"/>
  <c r="H29" i="49"/>
  <c r="H29" i="58"/>
  <c r="H29" i="50" s="1"/>
  <c r="H29" i="53" s="1"/>
  <c r="H29" i="54" s="1"/>
  <c r="H29" i="55" s="1"/>
  <c r="E48" i="49"/>
  <c r="E48" i="58"/>
  <c r="E48" i="50" s="1"/>
  <c r="E48" i="53" s="1"/>
  <c r="E48" i="54" s="1"/>
  <c r="E48" i="55" s="1"/>
  <c r="K68" i="51"/>
  <c r="E59" i="58"/>
  <c r="E59" i="50" s="1"/>
  <c r="E59" i="53" s="1"/>
  <c r="E59" i="54" s="1"/>
  <c r="E59" i="55" s="1"/>
  <c r="E59" i="49"/>
  <c r="F19" i="58"/>
  <c r="F19" i="50" s="1"/>
  <c r="F19" i="53" s="1"/>
  <c r="F19" i="54" s="1"/>
  <c r="F19" i="55" s="1"/>
  <c r="F19" i="49"/>
  <c r="L42" i="49"/>
  <c r="L42" i="58"/>
  <c r="L42" i="50" s="1"/>
  <c r="L42" i="53" s="1"/>
  <c r="L42" i="54" s="1"/>
  <c r="L42" i="55" s="1"/>
  <c r="N11" i="51"/>
  <c r="L22" i="49"/>
  <c r="L22" i="58"/>
  <c r="L22" i="50" s="1"/>
  <c r="L22" i="53" s="1"/>
  <c r="L22" i="54" s="1"/>
  <c r="L22" i="55" s="1"/>
  <c r="L19" i="58"/>
  <c r="L19" i="50" s="1"/>
  <c r="L19" i="53" s="1"/>
  <c r="L19" i="54" s="1"/>
  <c r="L19" i="55" s="1"/>
  <c r="L19" i="49"/>
  <c r="L36" i="49"/>
  <c r="L36" i="58"/>
  <c r="L36" i="50" s="1"/>
  <c r="L36" i="53" s="1"/>
  <c r="L36" i="54" s="1"/>
  <c r="L36" i="55" s="1"/>
  <c r="N51" i="51"/>
  <c r="M51" i="47" s="1"/>
  <c r="Q51" i="47" s="1"/>
  <c r="K52" i="58"/>
  <c r="K52" i="50" s="1"/>
  <c r="K52" i="53" s="1"/>
  <c r="K52" i="54" s="1"/>
  <c r="K52" i="55" s="1"/>
  <c r="K52" i="49"/>
  <c r="K54" i="49"/>
  <c r="K67" i="58"/>
  <c r="K67" i="50" s="1"/>
  <c r="K67" i="53" s="1"/>
  <c r="K67" i="54" s="1"/>
  <c r="K67" i="55" s="1"/>
  <c r="K67" i="49"/>
  <c r="J19" i="49"/>
  <c r="J42" i="58"/>
  <c r="J42" i="50" s="1"/>
  <c r="J42" i="53" s="1"/>
  <c r="J42" i="54" s="1"/>
  <c r="J42" i="55" s="1"/>
  <c r="J42" i="49"/>
  <c r="I59" i="49"/>
  <c r="I59" i="58"/>
  <c r="I59" i="50" s="1"/>
  <c r="I59" i="53" s="1"/>
  <c r="I59" i="54" s="1"/>
  <c r="I59" i="55" s="1"/>
  <c r="I23" i="58"/>
  <c r="I23" i="50" s="1"/>
  <c r="I23" i="53" s="1"/>
  <c r="I23" i="54" s="1"/>
  <c r="I23" i="55" s="1"/>
  <c r="I23" i="49"/>
  <c r="H10" i="53"/>
  <c r="H10" i="54" s="1"/>
  <c r="H39" i="58"/>
  <c r="H39" i="50" s="1"/>
  <c r="H39" i="53" s="1"/>
  <c r="H39" i="54" s="1"/>
  <c r="H39" i="55" s="1"/>
  <c r="H39" i="49"/>
  <c r="N60" i="51"/>
  <c r="M60" i="47" s="1"/>
  <c r="Q60" i="47" s="1"/>
  <c r="H49" i="49"/>
  <c r="H25" i="49"/>
  <c r="N18" i="51"/>
  <c r="M18" i="47" s="1"/>
  <c r="Q18" i="47" s="1"/>
  <c r="H27" i="49"/>
  <c r="H27" i="58"/>
  <c r="H27" i="50" s="1"/>
  <c r="H27" i="53" s="1"/>
  <c r="H27" i="54" s="1"/>
  <c r="H27" i="55" s="1"/>
  <c r="G68" i="47"/>
  <c r="G10" i="49"/>
  <c r="G50" i="58"/>
  <c r="G50" i="50" s="1"/>
  <c r="G50" i="53" s="1"/>
  <c r="G50" i="54" s="1"/>
  <c r="G50" i="55" s="1"/>
  <c r="G50" i="49"/>
  <c r="G40" i="49"/>
  <c r="F27" i="49"/>
  <c r="F27" i="58"/>
  <c r="F27" i="50" s="1"/>
  <c r="F27" i="53" s="1"/>
  <c r="F27" i="54" s="1"/>
  <c r="F27" i="55" s="1"/>
  <c r="U49" i="65"/>
  <c r="E68" i="51"/>
  <c r="D41" i="49"/>
  <c r="D41" i="58"/>
  <c r="D17" i="49"/>
  <c r="L65" i="49"/>
  <c r="L65" i="58"/>
  <c r="L65" i="50" s="1"/>
  <c r="L65" i="53" s="1"/>
  <c r="L65" i="54" s="1"/>
  <c r="L65" i="55" s="1"/>
  <c r="K37" i="58"/>
  <c r="K37" i="50" s="1"/>
  <c r="K37" i="53" s="1"/>
  <c r="K37" i="54" s="1"/>
  <c r="K37" i="55" s="1"/>
  <c r="K37" i="49"/>
  <c r="K26" i="49"/>
  <c r="K26" i="58"/>
  <c r="K26" i="50" s="1"/>
  <c r="K26" i="53" s="1"/>
  <c r="K26" i="54" s="1"/>
  <c r="K26" i="55" s="1"/>
  <c r="K30" i="49"/>
  <c r="K30" i="58"/>
  <c r="K30" i="50" s="1"/>
  <c r="K30" i="53" s="1"/>
  <c r="K30" i="54" s="1"/>
  <c r="K30" i="55" s="1"/>
  <c r="K19" i="58"/>
  <c r="K19" i="50" s="1"/>
  <c r="K19" i="53" s="1"/>
  <c r="K19" i="54" s="1"/>
  <c r="K19" i="55" s="1"/>
  <c r="K19" i="49"/>
  <c r="J47" i="58"/>
  <c r="J47" i="50" s="1"/>
  <c r="J47" i="53" s="1"/>
  <c r="J47" i="54" s="1"/>
  <c r="J47" i="55" s="1"/>
  <c r="J47" i="49"/>
  <c r="J63" i="58"/>
  <c r="J63" i="50" s="1"/>
  <c r="J63" i="53" s="1"/>
  <c r="J63" i="54" s="1"/>
  <c r="J63" i="55" s="1"/>
  <c r="J63" i="49"/>
  <c r="J50" i="58"/>
  <c r="J50" i="50" s="1"/>
  <c r="J50" i="53" s="1"/>
  <c r="J50" i="54" s="1"/>
  <c r="J50" i="55" s="1"/>
  <c r="J50" i="49"/>
  <c r="J26" i="58"/>
  <c r="J26" i="50" s="1"/>
  <c r="J26" i="53" s="1"/>
  <c r="J26" i="54" s="1"/>
  <c r="J26" i="55" s="1"/>
  <c r="J26" i="49"/>
  <c r="J27" i="49"/>
  <c r="J14" i="58"/>
  <c r="J14" i="50" s="1"/>
  <c r="J14" i="53" s="1"/>
  <c r="J14" i="54" s="1"/>
  <c r="J14" i="55" s="1"/>
  <c r="J14" i="49"/>
  <c r="H64" i="58"/>
  <c r="H64" i="50" s="1"/>
  <c r="H64" i="53" s="1"/>
  <c r="H64" i="54" s="1"/>
  <c r="H64" i="55" s="1"/>
  <c r="H24" i="49"/>
  <c r="H24" i="58"/>
  <c r="H24" i="50" s="1"/>
  <c r="H24" i="53" s="1"/>
  <c r="H24" i="54" s="1"/>
  <c r="H24" i="55" s="1"/>
  <c r="H22" i="49"/>
  <c r="H22" i="58"/>
  <c r="H22" i="50" s="1"/>
  <c r="H22" i="53" s="1"/>
  <c r="H22" i="54" s="1"/>
  <c r="H22" i="55" s="1"/>
  <c r="H12" i="49"/>
  <c r="H12" i="58"/>
  <c r="H12" i="50" s="1"/>
  <c r="H12" i="53" s="1"/>
  <c r="H12" i="54" s="1"/>
  <c r="H12" i="55" s="1"/>
  <c r="G19" i="58"/>
  <c r="G19" i="50" s="1"/>
  <c r="G19" i="53" s="1"/>
  <c r="G19" i="54" s="1"/>
  <c r="G19" i="55" s="1"/>
  <c r="G19" i="49"/>
  <c r="G10" i="50"/>
  <c r="G30" i="49"/>
  <c r="F64" i="58"/>
  <c r="F64" i="50" s="1"/>
  <c r="F64" i="53" s="1"/>
  <c r="F64" i="54" s="1"/>
  <c r="F64" i="55" s="1"/>
  <c r="F64" i="49"/>
  <c r="F16" i="49"/>
  <c r="F16" i="58"/>
  <c r="F16" i="50" s="1"/>
  <c r="F16" i="53" s="1"/>
  <c r="F16" i="54" s="1"/>
  <c r="F16" i="55" s="1"/>
  <c r="F15" i="49"/>
  <c r="F15" i="58"/>
  <c r="F15" i="50" s="1"/>
  <c r="F15" i="53" s="1"/>
  <c r="F15" i="54" s="1"/>
  <c r="F15" i="55" s="1"/>
  <c r="F58" i="58"/>
  <c r="F58" i="50" s="1"/>
  <c r="F58" i="53" s="1"/>
  <c r="F58" i="54" s="1"/>
  <c r="F58" i="55" s="1"/>
  <c r="F58" i="49"/>
  <c r="E46" i="49"/>
  <c r="U65" i="65"/>
  <c r="W65" i="65"/>
  <c r="U18" i="65"/>
  <c r="W18" i="65"/>
  <c r="U11" i="65"/>
  <c r="W11" i="65"/>
  <c r="D29" i="49"/>
  <c r="D28" i="58"/>
  <c r="D28" i="49"/>
  <c r="L43" i="58"/>
  <c r="L43" i="50" s="1"/>
  <c r="L43" i="53" s="1"/>
  <c r="L43" i="54" s="1"/>
  <c r="L43" i="55" s="1"/>
  <c r="L43" i="49"/>
  <c r="D49" i="50"/>
  <c r="G63" i="58"/>
  <c r="G63" i="50" s="1"/>
  <c r="G63" i="53" s="1"/>
  <c r="G63" i="54" s="1"/>
  <c r="G63" i="55" s="1"/>
  <c r="G63" i="49"/>
  <c r="G36" i="58"/>
  <c r="G36" i="50" s="1"/>
  <c r="G36" i="53" s="1"/>
  <c r="G36" i="54" s="1"/>
  <c r="G36" i="55" s="1"/>
  <c r="G36" i="49"/>
  <c r="H66" i="58"/>
  <c r="H66" i="50" s="1"/>
  <c r="H66" i="53" s="1"/>
  <c r="H66" i="54" s="1"/>
  <c r="H66" i="55" s="1"/>
  <c r="H66" i="49"/>
  <c r="E37" i="49"/>
  <c r="E37" i="58"/>
  <c r="E12" i="58"/>
  <c r="E12" i="50" s="1"/>
  <c r="E12" i="53" s="1"/>
  <c r="E12" i="54" s="1"/>
  <c r="E12" i="55" s="1"/>
  <c r="E12" i="49"/>
  <c r="K35" i="58"/>
  <c r="K35" i="50" s="1"/>
  <c r="K35" i="53" s="1"/>
  <c r="K35" i="54" s="1"/>
  <c r="K35" i="55" s="1"/>
  <c r="K35" i="49"/>
  <c r="J59" i="49"/>
  <c r="J59" i="58"/>
  <c r="J59" i="50" s="1"/>
  <c r="J59" i="53" s="1"/>
  <c r="J59" i="54" s="1"/>
  <c r="J59" i="55" s="1"/>
  <c r="E22" i="49"/>
  <c r="E22" i="58"/>
  <c r="K17" i="49"/>
  <c r="K17" i="58"/>
  <c r="K17" i="50" s="1"/>
  <c r="K17" i="53" s="1"/>
  <c r="K17" i="54" s="1"/>
  <c r="K17" i="55" s="1"/>
  <c r="L30" i="49"/>
  <c r="K55" i="49"/>
  <c r="K55" i="58"/>
  <c r="K55" i="50" s="1"/>
  <c r="K55" i="53" s="1"/>
  <c r="K55" i="54" s="1"/>
  <c r="K55" i="55" s="1"/>
  <c r="E16" i="58"/>
  <c r="E16" i="50" s="1"/>
  <c r="E16" i="53" s="1"/>
  <c r="E16" i="54" s="1"/>
  <c r="E16" i="55" s="1"/>
  <c r="E16" i="49"/>
  <c r="J37" i="58"/>
  <c r="J37" i="50" s="1"/>
  <c r="J37" i="53" s="1"/>
  <c r="J37" i="54" s="1"/>
  <c r="J37" i="55" s="1"/>
  <c r="J37" i="49"/>
  <c r="D19" i="58"/>
  <c r="D19" i="49"/>
  <c r="D62" i="49"/>
  <c r="D62" i="58"/>
  <c r="G26" i="58"/>
  <c r="G26" i="50" s="1"/>
  <c r="G26" i="53" s="1"/>
  <c r="G26" i="54" s="1"/>
  <c r="G26" i="55" s="1"/>
  <c r="G26" i="49"/>
  <c r="D13" i="53"/>
  <c r="I43" i="49"/>
  <c r="I43" i="58"/>
  <c r="I43" i="50" s="1"/>
  <c r="I43" i="53" s="1"/>
  <c r="I43" i="54" s="1"/>
  <c r="I43" i="55" s="1"/>
  <c r="G57" i="58"/>
  <c r="G57" i="50" s="1"/>
  <c r="G57" i="53" s="1"/>
  <c r="G57" i="54" s="1"/>
  <c r="G57" i="55" s="1"/>
  <c r="G57" i="49"/>
  <c r="H11" i="58"/>
  <c r="H11" i="50" s="1"/>
  <c r="H11" i="53" s="1"/>
  <c r="H11" i="54" s="1"/>
  <c r="H11" i="55" s="1"/>
  <c r="H11" i="49"/>
  <c r="E57" i="58"/>
  <c r="E57" i="50" s="1"/>
  <c r="E57" i="53" s="1"/>
  <c r="E57" i="54" s="1"/>
  <c r="E57" i="55" s="1"/>
  <c r="E57" i="49"/>
  <c r="F26" i="49"/>
  <c r="F26" i="58"/>
  <c r="F26" i="50" s="1"/>
  <c r="F26" i="53" s="1"/>
  <c r="F26" i="54" s="1"/>
  <c r="F26" i="55" s="1"/>
  <c r="H65" i="49"/>
  <c r="H65" i="58"/>
  <c r="H65" i="50" s="1"/>
  <c r="H65" i="53" s="1"/>
  <c r="H65" i="54" s="1"/>
  <c r="H65" i="55" s="1"/>
  <c r="J54" i="49"/>
  <c r="G24" i="49"/>
  <c r="G24" i="58"/>
  <c r="G24" i="50" s="1"/>
  <c r="G24" i="53" s="1"/>
  <c r="G24" i="54" s="1"/>
  <c r="G24" i="55" s="1"/>
  <c r="K64" i="49"/>
  <c r="I60" i="58"/>
  <c r="I60" i="50" s="1"/>
  <c r="I60" i="53" s="1"/>
  <c r="I60" i="54" s="1"/>
  <c r="I60" i="55" s="1"/>
  <c r="I60" i="49"/>
  <c r="K59" i="49"/>
  <c r="H53" i="58"/>
  <c r="H53" i="50" s="1"/>
  <c r="H53" i="53" s="1"/>
  <c r="H53" i="54" s="1"/>
  <c r="H53" i="55" s="1"/>
  <c r="H53" i="49"/>
  <c r="J66" i="58"/>
  <c r="J66" i="50" s="1"/>
  <c r="J66" i="53" s="1"/>
  <c r="J66" i="54" s="1"/>
  <c r="J66" i="55" s="1"/>
  <c r="J66" i="49"/>
  <c r="L38" i="58"/>
  <c r="L38" i="50" s="1"/>
  <c r="L38" i="53" s="1"/>
  <c r="L38" i="54" s="1"/>
  <c r="L38" i="55" s="1"/>
  <c r="L38" i="49"/>
  <c r="D20" i="54"/>
  <c r="F46" i="58"/>
  <c r="F46" i="50" s="1"/>
  <c r="F46" i="53" s="1"/>
  <c r="F46" i="54" s="1"/>
  <c r="F46" i="55" s="1"/>
  <c r="F46" i="49"/>
  <c r="F62" i="58"/>
  <c r="F62" i="50" s="1"/>
  <c r="F62" i="53" s="1"/>
  <c r="F62" i="54" s="1"/>
  <c r="F62" i="55" s="1"/>
  <c r="F62" i="49"/>
  <c r="L18" i="49"/>
  <c r="L18" i="58"/>
  <c r="L18" i="50" s="1"/>
  <c r="L18" i="53" s="1"/>
  <c r="L18" i="54" s="1"/>
  <c r="L18" i="55" s="1"/>
  <c r="J51" i="58"/>
  <c r="J51" i="50" s="1"/>
  <c r="J51" i="53" s="1"/>
  <c r="J51" i="54" s="1"/>
  <c r="J51" i="55" s="1"/>
  <c r="J51" i="49"/>
  <c r="L49" i="58"/>
  <c r="L49" i="50" s="1"/>
  <c r="L49" i="53" s="1"/>
  <c r="L49" i="54" s="1"/>
  <c r="L49" i="55" s="1"/>
  <c r="L49" i="49"/>
  <c r="L61" i="58"/>
  <c r="L61" i="50" s="1"/>
  <c r="L61" i="53" s="1"/>
  <c r="L61" i="54" s="1"/>
  <c r="L61" i="55" s="1"/>
  <c r="L61" i="49"/>
  <c r="L52" i="58"/>
  <c r="L52" i="50" s="1"/>
  <c r="L52" i="53" s="1"/>
  <c r="L52" i="54" s="1"/>
  <c r="L52" i="55" s="1"/>
  <c r="L52" i="49"/>
  <c r="L63" i="49"/>
  <c r="L63" i="58"/>
  <c r="L63" i="50" s="1"/>
  <c r="L63" i="53" s="1"/>
  <c r="L63" i="54" s="1"/>
  <c r="L63" i="55" s="1"/>
  <c r="L56" i="58"/>
  <c r="L56" i="50" s="1"/>
  <c r="L56" i="53" s="1"/>
  <c r="L56" i="54" s="1"/>
  <c r="L56" i="55" s="1"/>
  <c r="L56" i="49"/>
  <c r="L41" i="49"/>
  <c r="L41" i="58"/>
  <c r="L41" i="50" s="1"/>
  <c r="L41" i="53" s="1"/>
  <c r="L41" i="54" s="1"/>
  <c r="L41" i="55" s="1"/>
  <c r="K43" i="58"/>
  <c r="K43" i="50" s="1"/>
  <c r="K43" i="53" s="1"/>
  <c r="K43" i="54" s="1"/>
  <c r="K43" i="55" s="1"/>
  <c r="K43" i="49"/>
  <c r="K36" i="49"/>
  <c r="K36" i="58"/>
  <c r="K36" i="50" s="1"/>
  <c r="K36" i="53" s="1"/>
  <c r="K36" i="54" s="1"/>
  <c r="K36" i="55" s="1"/>
  <c r="K53" i="58"/>
  <c r="K53" i="50" s="1"/>
  <c r="K53" i="53" s="1"/>
  <c r="K53" i="54" s="1"/>
  <c r="K53" i="55" s="1"/>
  <c r="K53" i="49"/>
  <c r="K45" i="49"/>
  <c r="K45" i="58"/>
  <c r="K45" i="50" s="1"/>
  <c r="K45" i="53" s="1"/>
  <c r="K45" i="54" s="1"/>
  <c r="K45" i="55" s="1"/>
  <c r="J43" i="49"/>
  <c r="J43" i="58"/>
  <c r="J43" i="50" s="1"/>
  <c r="J43" i="53" s="1"/>
  <c r="J43" i="54" s="1"/>
  <c r="J43" i="55" s="1"/>
  <c r="J46" i="49"/>
  <c r="J46" i="58"/>
  <c r="J46" i="50" s="1"/>
  <c r="J46" i="53" s="1"/>
  <c r="J46" i="54" s="1"/>
  <c r="J46" i="55" s="1"/>
  <c r="J25" i="58"/>
  <c r="J25" i="50" s="1"/>
  <c r="J25" i="53" s="1"/>
  <c r="J25" i="54" s="1"/>
  <c r="J25" i="55" s="1"/>
  <c r="J25" i="49"/>
  <c r="J10" i="50"/>
  <c r="J12" i="58"/>
  <c r="J12" i="50" s="1"/>
  <c r="J12" i="53" s="1"/>
  <c r="J12" i="54" s="1"/>
  <c r="J12" i="55" s="1"/>
  <c r="J12" i="49"/>
  <c r="J49" i="49"/>
  <c r="J49" i="58"/>
  <c r="J49" i="50" s="1"/>
  <c r="J49" i="53" s="1"/>
  <c r="J49" i="54" s="1"/>
  <c r="J49" i="55" s="1"/>
  <c r="J34" i="49"/>
  <c r="J34" i="58"/>
  <c r="J34" i="50" s="1"/>
  <c r="I52" i="58"/>
  <c r="I52" i="50" s="1"/>
  <c r="I52" i="53" s="1"/>
  <c r="I52" i="54" s="1"/>
  <c r="I52" i="55" s="1"/>
  <c r="I52" i="49"/>
  <c r="I35" i="58"/>
  <c r="I35" i="50" s="1"/>
  <c r="I35" i="53" s="1"/>
  <c r="I35" i="54" s="1"/>
  <c r="I35" i="55" s="1"/>
  <c r="I35" i="49"/>
  <c r="I55" i="58"/>
  <c r="I55" i="50" s="1"/>
  <c r="I55" i="53" s="1"/>
  <c r="I55" i="54" s="1"/>
  <c r="I55" i="55" s="1"/>
  <c r="I55" i="49"/>
  <c r="I27" i="58"/>
  <c r="I27" i="50" s="1"/>
  <c r="I27" i="53" s="1"/>
  <c r="I27" i="54" s="1"/>
  <c r="I27" i="55" s="1"/>
  <c r="I27" i="49"/>
  <c r="I22" i="49"/>
  <c r="I22" i="58"/>
  <c r="I22" i="50" s="1"/>
  <c r="I22" i="53" s="1"/>
  <c r="I22" i="54" s="1"/>
  <c r="I22" i="55" s="1"/>
  <c r="I24" i="58"/>
  <c r="I24" i="50" s="1"/>
  <c r="I24" i="53" s="1"/>
  <c r="I24" i="54" s="1"/>
  <c r="I24" i="55" s="1"/>
  <c r="I24" i="49"/>
  <c r="I62" i="58"/>
  <c r="I62" i="50" s="1"/>
  <c r="I62" i="53" s="1"/>
  <c r="I62" i="54" s="1"/>
  <c r="I62" i="55" s="1"/>
  <c r="I62" i="49"/>
  <c r="I53" i="58"/>
  <c r="I53" i="50" s="1"/>
  <c r="I53" i="53" s="1"/>
  <c r="I53" i="54" s="1"/>
  <c r="I53" i="55" s="1"/>
  <c r="I53" i="49"/>
  <c r="I25" i="49"/>
  <c r="I25" i="58"/>
  <c r="I25" i="50" s="1"/>
  <c r="I25" i="53" s="1"/>
  <c r="I25" i="54" s="1"/>
  <c r="I25" i="55" s="1"/>
  <c r="H37" i="49"/>
  <c r="H37" i="58"/>
  <c r="H37" i="50" s="1"/>
  <c r="H37" i="53" s="1"/>
  <c r="H37" i="54" s="1"/>
  <c r="H37" i="55" s="1"/>
  <c r="H67" i="58"/>
  <c r="H67" i="49"/>
  <c r="H38" i="58"/>
  <c r="H38" i="50" s="1"/>
  <c r="H38" i="53" s="1"/>
  <c r="H38" i="54" s="1"/>
  <c r="H38" i="55" s="1"/>
  <c r="H38" i="49"/>
  <c r="G32" i="58"/>
  <c r="G32" i="49"/>
  <c r="G54" i="49"/>
  <c r="G54" i="58"/>
  <c r="F49" i="58"/>
  <c r="F49" i="50" s="1"/>
  <c r="F49" i="53" s="1"/>
  <c r="F49" i="54" s="1"/>
  <c r="F49" i="55" s="1"/>
  <c r="F49" i="49"/>
  <c r="F63" i="49"/>
  <c r="F63" i="58"/>
  <c r="F63" i="50" s="1"/>
  <c r="F63" i="53" s="1"/>
  <c r="F63" i="54" s="1"/>
  <c r="F63" i="55" s="1"/>
  <c r="F13" i="58"/>
  <c r="F13" i="49"/>
  <c r="F18" i="58"/>
  <c r="F18" i="49"/>
  <c r="E65" i="49"/>
  <c r="E65" i="58"/>
  <c r="E65" i="50" s="1"/>
  <c r="E65" i="53" s="1"/>
  <c r="E65" i="54" s="1"/>
  <c r="E65" i="55" s="1"/>
  <c r="E50" i="49"/>
  <c r="E50" i="58"/>
  <c r="E38" i="58"/>
  <c r="E38" i="49"/>
  <c r="D12" i="49"/>
  <c r="D12" i="58"/>
  <c r="D51" i="53"/>
  <c r="D65" i="58"/>
  <c r="D65" i="49"/>
  <c r="D23" i="54"/>
  <c r="D48" i="50"/>
  <c r="D63" i="50"/>
  <c r="D32" i="54"/>
  <c r="D36" i="49"/>
  <c r="D36" i="58"/>
  <c r="D33" i="53"/>
  <c r="D11" i="58"/>
  <c r="D11" i="49"/>
  <c r="D22" i="53"/>
  <c r="D43" i="54"/>
  <c r="D67" i="53"/>
  <c r="D17" i="53"/>
  <c r="D39" i="58"/>
  <c r="D39" i="49"/>
  <c r="D38" i="53"/>
  <c r="D14" i="50"/>
  <c r="D21" i="58"/>
  <c r="D21" i="49"/>
  <c r="D57" i="49"/>
  <c r="D57" i="58"/>
  <c r="D35" i="58"/>
  <c r="D35" i="49"/>
  <c r="D18" i="53"/>
  <c r="D53" i="50"/>
  <c r="D37" i="54"/>
  <c r="D55" i="49"/>
  <c r="D55" i="58"/>
  <c r="D45" i="58"/>
  <c r="D45" i="49"/>
  <c r="D34" i="54"/>
  <c r="D60" i="49"/>
  <c r="D60" i="58"/>
  <c r="D46" i="53"/>
  <c r="H18" i="47"/>
  <c r="H18" i="61"/>
  <c r="H16" i="58"/>
  <c r="H16" i="50" s="1"/>
  <c r="H16" i="53" s="1"/>
  <c r="H16" i="54" s="1"/>
  <c r="H16" i="55" s="1"/>
  <c r="H16" i="49"/>
  <c r="E44" i="61"/>
  <c r="M44" i="61" s="1"/>
  <c r="E44" i="47"/>
  <c r="E68" i="47" s="1"/>
  <c r="L11" i="61"/>
  <c r="L11" i="47"/>
  <c r="L68" i="47" s="1"/>
  <c r="H60" i="47"/>
  <c r="D29" i="50"/>
  <c r="D34" i="49"/>
  <c r="M34" i="48"/>
  <c r="H62" i="58"/>
  <c r="H62" i="50" s="1"/>
  <c r="H62" i="53" s="1"/>
  <c r="H62" i="54" s="1"/>
  <c r="H62" i="55" s="1"/>
  <c r="H62" i="49"/>
  <c r="K22" i="58"/>
  <c r="K22" i="50" s="1"/>
  <c r="K22" i="53" s="1"/>
  <c r="K22" i="54" s="1"/>
  <c r="K22" i="55" s="1"/>
  <c r="K22" i="49"/>
  <c r="J58" i="49"/>
  <c r="J58" i="58"/>
  <c r="J58" i="50" s="1"/>
  <c r="J58" i="53" s="1"/>
  <c r="J58" i="54" s="1"/>
  <c r="J58" i="55" s="1"/>
  <c r="F42" i="58"/>
  <c r="F42" i="50" s="1"/>
  <c r="F42" i="53" s="1"/>
  <c r="F42" i="54" s="1"/>
  <c r="F42" i="55" s="1"/>
  <c r="F42" i="49"/>
  <c r="G38" i="58"/>
  <c r="G38" i="50" s="1"/>
  <c r="G38" i="53" s="1"/>
  <c r="G38" i="54" s="1"/>
  <c r="G38" i="55" s="1"/>
  <c r="G38" i="49"/>
  <c r="K51" i="61"/>
  <c r="M51" i="61" s="1"/>
  <c r="K51" i="47"/>
  <c r="H23" i="49"/>
  <c r="H23" i="58"/>
  <c r="H23" i="50" s="1"/>
  <c r="H23" i="53" s="1"/>
  <c r="H23" i="54" s="1"/>
  <c r="H23" i="55" s="1"/>
  <c r="G42" i="49"/>
  <c r="G42" i="58"/>
  <c r="G42" i="50" s="1"/>
  <c r="G42" i="53" s="1"/>
  <c r="G42" i="54" s="1"/>
  <c r="G42" i="55" s="1"/>
  <c r="F57" i="58"/>
  <c r="F57" i="50" s="1"/>
  <c r="F57" i="53" s="1"/>
  <c r="F57" i="54" s="1"/>
  <c r="F57" i="55" s="1"/>
  <c r="F57" i="49"/>
  <c r="H48" i="61"/>
  <c r="M48" i="61" s="1"/>
  <c r="H48" i="47"/>
  <c r="J18" i="58"/>
  <c r="J18" i="50" s="1"/>
  <c r="J18" i="53" s="1"/>
  <c r="J18" i="54" s="1"/>
  <c r="J18" i="55" s="1"/>
  <c r="J18" i="49"/>
  <c r="E26" i="58"/>
  <c r="E26" i="50" s="1"/>
  <c r="E26" i="53" s="1"/>
  <c r="E26" i="54" s="1"/>
  <c r="E26" i="55" s="1"/>
  <c r="E26" i="49"/>
  <c r="D16" i="55"/>
  <c r="F11" i="49"/>
  <c r="F11" i="58"/>
  <c r="F11" i="50" s="1"/>
  <c r="F11" i="53" s="1"/>
  <c r="F11" i="54" s="1"/>
  <c r="F11" i="55" s="1"/>
  <c r="G18" i="49"/>
  <c r="G18" i="58"/>
  <c r="G18" i="50" s="1"/>
  <c r="G18" i="53" s="1"/>
  <c r="G18" i="54" s="1"/>
  <c r="G18" i="55" s="1"/>
  <c r="L135" i="46"/>
  <c r="L68" i="46"/>
  <c r="F10" i="54"/>
  <c r="H56" i="58"/>
  <c r="H56" i="50" s="1"/>
  <c r="H56" i="53" s="1"/>
  <c r="H56" i="54" s="1"/>
  <c r="H56" i="55" s="1"/>
  <c r="H56" i="49"/>
  <c r="K61" i="47"/>
  <c r="K61" i="61"/>
  <c r="M61" i="61" s="1"/>
  <c r="G20" i="49"/>
  <c r="G20" i="58"/>
  <c r="M13" i="49" l="1"/>
  <c r="Q13" i="49" s="1"/>
  <c r="M33" i="50"/>
  <c r="M33" i="58"/>
  <c r="Q33" i="58" s="1"/>
  <c r="M40" i="53"/>
  <c r="Q40" i="53" s="1"/>
  <c r="M40" i="49"/>
  <c r="S40" i="49" s="1"/>
  <c r="M40" i="58"/>
  <c r="Q40" i="58" s="1"/>
  <c r="M10" i="58"/>
  <c r="Q10" i="58" s="1"/>
  <c r="M40" i="50"/>
  <c r="M28" i="49"/>
  <c r="Q28" i="49" s="1"/>
  <c r="M47" i="53"/>
  <c r="Q47" i="53" s="1"/>
  <c r="M32" i="49"/>
  <c r="S32" i="49" s="1"/>
  <c r="M31" i="49"/>
  <c r="S31" i="49" s="1"/>
  <c r="M33" i="49"/>
  <c r="S33" i="49" s="1"/>
  <c r="P20" i="46"/>
  <c r="U20" i="46" s="1"/>
  <c r="N40" i="54"/>
  <c r="K68" i="47"/>
  <c r="M10" i="49"/>
  <c r="Q10" i="49" s="1"/>
  <c r="H68" i="47"/>
  <c r="N16" i="54"/>
  <c r="M11" i="47"/>
  <c r="Q11" i="47" s="1"/>
  <c r="N68" i="51"/>
  <c r="M10" i="50"/>
  <c r="U11" i="46"/>
  <c r="M35" i="49"/>
  <c r="S35" i="49" s="1"/>
  <c r="M15" i="49"/>
  <c r="Q15" i="49" s="1"/>
  <c r="U15" i="65"/>
  <c r="P68" i="65"/>
  <c r="M68" i="62"/>
  <c r="D68" i="49"/>
  <c r="M55" i="49"/>
  <c r="Q55" i="49" s="1"/>
  <c r="M53" i="49"/>
  <c r="Q53" i="49" s="1"/>
  <c r="M24" i="49"/>
  <c r="Q24" i="49" s="1"/>
  <c r="M49" i="49"/>
  <c r="S49" i="49" s="1"/>
  <c r="M56" i="49"/>
  <c r="Q56" i="49" s="1"/>
  <c r="M39" i="49"/>
  <c r="Q39" i="49" s="1"/>
  <c r="M30" i="49"/>
  <c r="Q30" i="49" s="1"/>
  <c r="M54" i="49"/>
  <c r="Q54" i="49" s="1"/>
  <c r="M17" i="49"/>
  <c r="Q17" i="49" s="1"/>
  <c r="M66" i="49"/>
  <c r="Q66" i="49" s="1"/>
  <c r="M19" i="49"/>
  <c r="S19" i="49" s="1"/>
  <c r="M43" i="49"/>
  <c r="Q43" i="49" s="1"/>
  <c r="M58" i="49"/>
  <c r="S58" i="49" s="1"/>
  <c r="M14" i="49"/>
  <c r="S14" i="49" s="1"/>
  <c r="M25" i="49"/>
  <c r="S25" i="49" s="1"/>
  <c r="M52" i="49"/>
  <c r="S52" i="49" s="1"/>
  <c r="M47" i="49"/>
  <c r="Q47" i="49" s="1"/>
  <c r="M29" i="49"/>
  <c r="Q29" i="49" s="1"/>
  <c r="M23" i="49"/>
  <c r="S23" i="49" s="1"/>
  <c r="M67" i="49"/>
  <c r="S67" i="49" s="1"/>
  <c r="M63" i="49"/>
  <c r="Q63" i="49" s="1"/>
  <c r="F68" i="49"/>
  <c r="M64" i="49"/>
  <c r="S64" i="49" s="1"/>
  <c r="M27" i="49"/>
  <c r="S27" i="49" s="1"/>
  <c r="M46" i="49"/>
  <c r="Q46" i="49" s="1"/>
  <c r="M42" i="49"/>
  <c r="S42" i="49" s="1"/>
  <c r="M45" i="49"/>
  <c r="Q45" i="49" s="1"/>
  <c r="M38" i="49"/>
  <c r="S38" i="49" s="1"/>
  <c r="M37" i="49"/>
  <c r="S37" i="49" s="1"/>
  <c r="M20" i="49"/>
  <c r="Q20" i="49" s="1"/>
  <c r="M22" i="49"/>
  <c r="S22" i="49" s="1"/>
  <c r="M41" i="49"/>
  <c r="S41" i="49" s="1"/>
  <c r="M62" i="49"/>
  <c r="S62" i="49" s="1"/>
  <c r="M26" i="49"/>
  <c r="S26" i="49" s="1"/>
  <c r="M50" i="49"/>
  <c r="Q50" i="49" s="1"/>
  <c r="M34" i="49"/>
  <c r="Q34" i="49" s="1"/>
  <c r="I68" i="49"/>
  <c r="J68" i="49"/>
  <c r="M36" i="49"/>
  <c r="S36" i="49" s="1"/>
  <c r="M21" i="49"/>
  <c r="S21" i="49" s="1"/>
  <c r="M12" i="49"/>
  <c r="S12" i="49" s="1"/>
  <c r="M16" i="55"/>
  <c r="M68" i="46"/>
  <c r="P58" i="46"/>
  <c r="U58" i="46" s="1"/>
  <c r="N25" i="54"/>
  <c r="G68" i="49"/>
  <c r="M186" i="46"/>
  <c r="P61" i="46"/>
  <c r="U61" i="46" s="1"/>
  <c r="M16" i="49"/>
  <c r="S16" i="49" s="1"/>
  <c r="M172" i="46"/>
  <c r="P47" i="46"/>
  <c r="U47" i="46" s="1"/>
  <c r="M185" i="46"/>
  <c r="P60" i="46"/>
  <c r="U60" i="46" s="1"/>
  <c r="M65" i="49"/>
  <c r="Q65" i="49" s="1"/>
  <c r="M59" i="49"/>
  <c r="S59" i="49" s="1"/>
  <c r="M57" i="49"/>
  <c r="Q57" i="49" s="1"/>
  <c r="W15" i="65"/>
  <c r="M43" i="53"/>
  <c r="Q43" i="53" s="1"/>
  <c r="M25" i="53"/>
  <c r="Q25" i="53" s="1"/>
  <c r="M23" i="53"/>
  <c r="Q23" i="53" s="1"/>
  <c r="M16" i="53"/>
  <c r="Q16" i="53" s="1"/>
  <c r="E10" i="54"/>
  <c r="D68" i="58"/>
  <c r="M29" i="58"/>
  <c r="Q29" i="58" s="1"/>
  <c r="M14" i="58"/>
  <c r="Q14" i="58" s="1"/>
  <c r="D25" i="55"/>
  <c r="M25" i="55" s="1"/>
  <c r="M17" i="50"/>
  <c r="M46" i="50"/>
  <c r="M30" i="58"/>
  <c r="Q30" i="58" s="1"/>
  <c r="K10" i="55"/>
  <c r="M17" i="58"/>
  <c r="Q17" i="58" s="1"/>
  <c r="M27" i="50"/>
  <c r="D44" i="55"/>
  <c r="M15" i="58"/>
  <c r="Q15" i="58" s="1"/>
  <c r="J68" i="58"/>
  <c r="J34" i="53"/>
  <c r="M34" i="50"/>
  <c r="M34" i="58"/>
  <c r="Q34" i="58" s="1"/>
  <c r="M25" i="58"/>
  <c r="Q25" i="58" s="1"/>
  <c r="M47" i="58"/>
  <c r="Q47" i="58" s="1"/>
  <c r="M52" i="58"/>
  <c r="Q52" i="58" s="1"/>
  <c r="M25" i="50"/>
  <c r="I68" i="58"/>
  <c r="M47" i="50"/>
  <c r="M43" i="50"/>
  <c r="M43" i="58"/>
  <c r="Q43" i="58" s="1"/>
  <c r="M53" i="58"/>
  <c r="Q53" i="58" s="1"/>
  <c r="M23" i="58"/>
  <c r="Q23" i="58" s="1"/>
  <c r="M23" i="50"/>
  <c r="H67" i="50"/>
  <c r="M67" i="58"/>
  <c r="Q67" i="58" s="1"/>
  <c r="G20" i="50"/>
  <c r="M20" i="58"/>
  <c r="Q20" i="58" s="1"/>
  <c r="G32" i="50"/>
  <c r="M32" i="58"/>
  <c r="Q32" i="58" s="1"/>
  <c r="G68" i="58"/>
  <c r="M63" i="58"/>
  <c r="Q63" i="58" s="1"/>
  <c r="M24" i="58"/>
  <c r="Q24" i="58" s="1"/>
  <c r="G66" i="50"/>
  <c r="M66" i="58"/>
  <c r="Q66" i="58" s="1"/>
  <c r="G54" i="50"/>
  <c r="M54" i="58"/>
  <c r="Q54" i="58" s="1"/>
  <c r="M49" i="58"/>
  <c r="Q49" i="58" s="1"/>
  <c r="F13" i="50"/>
  <c r="M13" i="58"/>
  <c r="Q13" i="58" s="1"/>
  <c r="F68" i="58"/>
  <c r="M46" i="58"/>
  <c r="Q46" i="58" s="1"/>
  <c r="F18" i="50"/>
  <c r="M58" i="58"/>
  <c r="Q58" i="58" s="1"/>
  <c r="M64" i="58"/>
  <c r="Q64" i="58" s="1"/>
  <c r="E38" i="50"/>
  <c r="M38" i="58"/>
  <c r="Q38" i="58" s="1"/>
  <c r="E22" i="50"/>
  <c r="M22" i="58"/>
  <c r="Q22" i="58" s="1"/>
  <c r="E50" i="50"/>
  <c r="M50" i="58"/>
  <c r="Q50" i="58" s="1"/>
  <c r="E37" i="50"/>
  <c r="M37" i="58"/>
  <c r="Q37" i="58" s="1"/>
  <c r="M26" i="58"/>
  <c r="Q26" i="58" s="1"/>
  <c r="M27" i="58"/>
  <c r="Q27" i="58" s="1"/>
  <c r="M16" i="50"/>
  <c r="E56" i="50"/>
  <c r="M56" i="58"/>
  <c r="Q56" i="58" s="1"/>
  <c r="M16" i="58"/>
  <c r="Q16" i="58" s="1"/>
  <c r="E42" i="50"/>
  <c r="M42" i="58"/>
  <c r="Q42" i="58" s="1"/>
  <c r="D66" i="54"/>
  <c r="D66" i="55" s="1"/>
  <c r="I10" i="53"/>
  <c r="I68" i="50"/>
  <c r="D31" i="50"/>
  <c r="M31" i="58"/>
  <c r="Q31" i="58" s="1"/>
  <c r="M59" i="58"/>
  <c r="Q59" i="58" s="1"/>
  <c r="D59" i="50"/>
  <c r="D64" i="53"/>
  <c r="M64" i="50"/>
  <c r="L68" i="61"/>
  <c r="M11" i="61"/>
  <c r="K68" i="61"/>
  <c r="H68" i="61"/>
  <c r="M18" i="61"/>
  <c r="Q10" i="47"/>
  <c r="E68" i="61"/>
  <c r="M58" i="50"/>
  <c r="D58" i="53"/>
  <c r="M26" i="50"/>
  <c r="D26" i="53"/>
  <c r="M41" i="58"/>
  <c r="Q41" i="58" s="1"/>
  <c r="D41" i="50"/>
  <c r="D24" i="53"/>
  <c r="M24" i="50"/>
  <c r="G10" i="53"/>
  <c r="D28" i="50"/>
  <c r="M28" i="58"/>
  <c r="Q28" i="58" s="1"/>
  <c r="M30" i="50"/>
  <c r="D30" i="53"/>
  <c r="M52" i="50"/>
  <c r="D52" i="53"/>
  <c r="D15" i="53"/>
  <c r="M15" i="50"/>
  <c r="D19" i="50"/>
  <c r="M19" i="58"/>
  <c r="Q19" i="58" s="1"/>
  <c r="D49" i="53"/>
  <c r="M49" i="50"/>
  <c r="M62" i="58"/>
  <c r="Q62" i="58" s="1"/>
  <c r="D62" i="50"/>
  <c r="D13" i="54"/>
  <c r="D20" i="55"/>
  <c r="L10" i="55"/>
  <c r="J68" i="50"/>
  <c r="J10" i="53"/>
  <c r="D55" i="50"/>
  <c r="M55" i="58"/>
  <c r="Q55" i="58" s="1"/>
  <c r="M35" i="58"/>
  <c r="Q35" i="58" s="1"/>
  <c r="D35" i="50"/>
  <c r="D21" i="50"/>
  <c r="M21" i="58"/>
  <c r="Q21" i="58" s="1"/>
  <c r="D38" i="54"/>
  <c r="D67" i="54"/>
  <c r="D32" i="55"/>
  <c r="D34" i="55"/>
  <c r="D37" i="55"/>
  <c r="M57" i="58"/>
  <c r="Q57" i="58" s="1"/>
  <c r="D57" i="50"/>
  <c r="N43" i="54"/>
  <c r="D43" i="55"/>
  <c r="M43" i="55" s="1"/>
  <c r="D36" i="50"/>
  <c r="M36" i="58"/>
  <c r="Q36" i="58" s="1"/>
  <c r="D27" i="54"/>
  <c r="M27" i="53"/>
  <c r="Q27" i="53" s="1"/>
  <c r="D63" i="53"/>
  <c r="M63" i="50"/>
  <c r="D65" i="50"/>
  <c r="M65" i="58"/>
  <c r="Q65" i="58" s="1"/>
  <c r="D61" i="53"/>
  <c r="M33" i="53"/>
  <c r="Q33" i="53" s="1"/>
  <c r="D33" i="54"/>
  <c r="M46" i="53"/>
  <c r="Q46" i="53" s="1"/>
  <c r="D46" i="54"/>
  <c r="D53" i="53"/>
  <c r="M53" i="50"/>
  <c r="D48" i="53"/>
  <c r="D47" i="55"/>
  <c r="M47" i="55" s="1"/>
  <c r="N47" i="54"/>
  <c r="D39" i="50"/>
  <c r="M39" i="58"/>
  <c r="Q39" i="58" s="1"/>
  <c r="D22" i="54"/>
  <c r="D51" i="54"/>
  <c r="D60" i="50"/>
  <c r="M14" i="50"/>
  <c r="D14" i="53"/>
  <c r="M12" i="58"/>
  <c r="Q12" i="58" s="1"/>
  <c r="D12" i="50"/>
  <c r="M45" i="58"/>
  <c r="Q45" i="58" s="1"/>
  <c r="D45" i="50"/>
  <c r="D18" i="54"/>
  <c r="D17" i="54"/>
  <c r="M17" i="53"/>
  <c r="Q17" i="53" s="1"/>
  <c r="D11" i="50"/>
  <c r="D23" i="55"/>
  <c r="M23" i="55" s="1"/>
  <c r="N23" i="54"/>
  <c r="K61" i="58"/>
  <c r="K61" i="50" s="1"/>
  <c r="K61" i="53" s="1"/>
  <c r="K61" i="54" s="1"/>
  <c r="K61" i="55" s="1"/>
  <c r="K61" i="49"/>
  <c r="M61" i="49" s="1"/>
  <c r="E44" i="49"/>
  <c r="M44" i="49" s="1"/>
  <c r="E44" i="58"/>
  <c r="F10" i="55"/>
  <c r="D29" i="53"/>
  <c r="M29" i="50"/>
  <c r="K51" i="49"/>
  <c r="K51" i="58"/>
  <c r="K51" i="50" s="1"/>
  <c r="H60" i="49"/>
  <c r="M60" i="49" s="1"/>
  <c r="Q60" i="49" s="1"/>
  <c r="H60" i="58"/>
  <c r="H60" i="50" s="1"/>
  <c r="H60" i="53" s="1"/>
  <c r="H60" i="54" s="1"/>
  <c r="H60" i="55" s="1"/>
  <c r="H10" i="55"/>
  <c r="L11" i="49"/>
  <c r="L68" i="49" s="1"/>
  <c r="L11" i="58"/>
  <c r="M11" i="58" s="1"/>
  <c r="Q11" i="58" s="1"/>
  <c r="H48" i="58"/>
  <c r="H48" i="49"/>
  <c r="M48" i="49" s="1"/>
  <c r="Q48" i="49" s="1"/>
  <c r="H18" i="49"/>
  <c r="M18" i="49" s="1"/>
  <c r="H18" i="58"/>
  <c r="M18" i="58" s="1"/>
  <c r="Q18" i="58" s="1"/>
  <c r="S13" i="49" l="1"/>
  <c r="S28" i="49"/>
  <c r="Q40" i="49"/>
  <c r="Q32" i="49"/>
  <c r="S55" i="49"/>
  <c r="Q31" i="49"/>
  <c r="Q33" i="49"/>
  <c r="S10" i="49"/>
  <c r="S15" i="49"/>
  <c r="M68" i="47"/>
  <c r="Q35" i="49"/>
  <c r="M10" i="53"/>
  <c r="Q10" i="53" s="1"/>
  <c r="D68" i="50"/>
  <c r="P68" i="46"/>
  <c r="S30" i="49"/>
  <c r="Q19" i="49"/>
  <c r="S39" i="49"/>
  <c r="Q49" i="49"/>
  <c r="S24" i="49"/>
  <c r="K68" i="49"/>
  <c r="S56" i="49"/>
  <c r="S17" i="49"/>
  <c r="S53" i="49"/>
  <c r="Q27" i="49"/>
  <c r="Q37" i="49"/>
  <c r="S54" i="49"/>
  <c r="S43" i="49"/>
  <c r="Q67" i="49"/>
  <c r="S66" i="49"/>
  <c r="Q58" i="49"/>
  <c r="S50" i="49"/>
  <c r="Q14" i="49"/>
  <c r="S46" i="49"/>
  <c r="S47" i="49"/>
  <c r="Q52" i="49"/>
  <c r="Q25" i="49"/>
  <c r="Q26" i="49"/>
  <c r="S63" i="49"/>
  <c r="S34" i="49"/>
  <c r="S29" i="49"/>
  <c r="Q36" i="49"/>
  <c r="Q23" i="49"/>
  <c r="Q64" i="49"/>
  <c r="Q22" i="49"/>
  <c r="Q41" i="49"/>
  <c r="Q21" i="49"/>
  <c r="E68" i="49"/>
  <c r="S20" i="49"/>
  <c r="S18" i="49"/>
  <c r="Q18" i="49"/>
  <c r="Q62" i="49"/>
  <c r="M51" i="49"/>
  <c r="S45" i="49"/>
  <c r="Q42" i="49"/>
  <c r="M11" i="49"/>
  <c r="Q61" i="49"/>
  <c r="S61" i="49"/>
  <c r="Q38" i="49"/>
  <c r="S60" i="49"/>
  <c r="H68" i="49"/>
  <c r="Q12" i="49"/>
  <c r="S57" i="49"/>
  <c r="S65" i="49"/>
  <c r="Q16" i="49"/>
  <c r="S48" i="49"/>
  <c r="Q59" i="49"/>
  <c r="S44" i="49"/>
  <c r="Q44" i="49"/>
  <c r="E10" i="55"/>
  <c r="J34" i="54"/>
  <c r="M34" i="53"/>
  <c r="Q34" i="53" s="1"/>
  <c r="F68" i="50"/>
  <c r="G68" i="50"/>
  <c r="K68" i="50"/>
  <c r="M51" i="58"/>
  <c r="Q51" i="58" s="1"/>
  <c r="L11" i="50"/>
  <c r="M11" i="50" s="1"/>
  <c r="L68" i="58"/>
  <c r="M61" i="50"/>
  <c r="K51" i="53"/>
  <c r="M51" i="50"/>
  <c r="M61" i="58"/>
  <c r="Q61" i="58" s="1"/>
  <c r="K68" i="58"/>
  <c r="H48" i="50"/>
  <c r="M48" i="58"/>
  <c r="Q48" i="58" s="1"/>
  <c r="H67" i="53"/>
  <c r="M67" i="50"/>
  <c r="M60" i="58"/>
  <c r="Q60" i="58" s="1"/>
  <c r="H18" i="50"/>
  <c r="H68" i="58"/>
  <c r="G66" i="53"/>
  <c r="M66" i="50"/>
  <c r="G32" i="53"/>
  <c r="M32" i="50"/>
  <c r="G54" i="53"/>
  <c r="M54" i="50"/>
  <c r="G20" i="53"/>
  <c r="M20" i="50"/>
  <c r="F18" i="53"/>
  <c r="F13" i="53"/>
  <c r="M13" i="50"/>
  <c r="E42" i="53"/>
  <c r="M42" i="50"/>
  <c r="E37" i="53"/>
  <c r="M37" i="50"/>
  <c r="E44" i="50"/>
  <c r="M44" i="58"/>
  <c r="Q44" i="58" s="1"/>
  <c r="E56" i="53"/>
  <c r="M56" i="50"/>
  <c r="E50" i="53"/>
  <c r="M50" i="50"/>
  <c r="E22" i="53"/>
  <c r="M22" i="50"/>
  <c r="E68" i="58"/>
  <c r="E38" i="53"/>
  <c r="M38" i="50"/>
  <c r="M68" i="61"/>
  <c r="M69" i="61" s="1"/>
  <c r="I10" i="54"/>
  <c r="I68" i="53"/>
  <c r="I76" i="53" s="1"/>
  <c r="M31" i="50"/>
  <c r="D31" i="53"/>
  <c r="M64" i="53"/>
  <c r="Q64" i="53" s="1"/>
  <c r="D64" i="54"/>
  <c r="D59" i="53"/>
  <c r="M59" i="50"/>
  <c r="D26" i="54"/>
  <c r="M26" i="53"/>
  <c r="Q26" i="53" s="1"/>
  <c r="D58" i="54"/>
  <c r="M58" i="53"/>
  <c r="Q58" i="53" s="1"/>
  <c r="D24" i="54"/>
  <c r="M24" i="53"/>
  <c r="Q24" i="53" s="1"/>
  <c r="M41" i="50"/>
  <c r="D41" i="53"/>
  <c r="G10" i="54"/>
  <c r="M30" i="53"/>
  <c r="Q30" i="53" s="1"/>
  <c r="D30" i="54"/>
  <c r="D28" i="53"/>
  <c r="M28" i="50"/>
  <c r="D62" i="53"/>
  <c r="M62" i="50"/>
  <c r="M15" i="53"/>
  <c r="Q15" i="53" s="1"/>
  <c r="D15" i="54"/>
  <c r="D49" i="54"/>
  <c r="M49" i="53"/>
  <c r="Q49" i="53" s="1"/>
  <c r="D13" i="55"/>
  <c r="D19" i="53"/>
  <c r="M19" i="50"/>
  <c r="D52" i="54"/>
  <c r="M52" i="53"/>
  <c r="Q52" i="53" s="1"/>
  <c r="J10" i="54"/>
  <c r="J68" i="53"/>
  <c r="J76" i="53" s="1"/>
  <c r="D22" i="55"/>
  <c r="M63" i="53"/>
  <c r="Q63" i="53" s="1"/>
  <c r="D63" i="54"/>
  <c r="D55" i="53"/>
  <c r="M55" i="50"/>
  <c r="D33" i="55"/>
  <c r="M33" i="55" s="1"/>
  <c r="N33" i="54"/>
  <c r="M57" i="50"/>
  <c r="D57" i="53"/>
  <c r="D11" i="53"/>
  <c r="D21" i="53"/>
  <c r="M21" i="50"/>
  <c r="D12" i="53"/>
  <c r="M12" i="50"/>
  <c r="D60" i="53"/>
  <c r="M60" i="50"/>
  <c r="M61" i="53"/>
  <c r="Q61" i="53" s="1"/>
  <c r="D61" i="54"/>
  <c r="M35" i="50"/>
  <c r="D35" i="53"/>
  <c r="M39" i="50"/>
  <c r="D39" i="53"/>
  <c r="D53" i="54"/>
  <c r="M53" i="53"/>
  <c r="Q53" i="53" s="1"/>
  <c r="D67" i="55"/>
  <c r="D17" i="55"/>
  <c r="M17" i="55" s="1"/>
  <c r="N17" i="54"/>
  <c r="D27" i="55"/>
  <c r="M27" i="55" s="1"/>
  <c r="N27" i="54"/>
  <c r="D18" i="55"/>
  <c r="D51" i="55"/>
  <c r="D65" i="53"/>
  <c r="M65" i="50"/>
  <c r="M36" i="50"/>
  <c r="D36" i="53"/>
  <c r="D45" i="53"/>
  <c r="M45" i="50"/>
  <c r="M14" i="53"/>
  <c r="Q14" i="53" s="1"/>
  <c r="D14" i="54"/>
  <c r="D48" i="54"/>
  <c r="N46" i="54"/>
  <c r="D46" i="55"/>
  <c r="M46" i="55" s="1"/>
  <c r="D38" i="55"/>
  <c r="D29" i="54"/>
  <c r="M29" i="53"/>
  <c r="Q29" i="53" s="1"/>
  <c r="M68" i="49" l="1"/>
  <c r="M69" i="49" s="1"/>
  <c r="G68" i="53"/>
  <c r="G76" i="53" s="1"/>
  <c r="N10" i="54"/>
  <c r="D68" i="53"/>
  <c r="D76" i="53" s="1"/>
  <c r="Q11" i="49"/>
  <c r="S11" i="49"/>
  <c r="Q51" i="49"/>
  <c r="S51" i="49"/>
  <c r="J34" i="55"/>
  <c r="M34" i="55" s="1"/>
  <c r="N34" i="54"/>
  <c r="K51" i="54"/>
  <c r="M51" i="53"/>
  <c r="Q51" i="53" s="1"/>
  <c r="K68" i="53"/>
  <c r="K76" i="53" s="1"/>
  <c r="H67" i="54"/>
  <c r="M67" i="53"/>
  <c r="Q67" i="53" s="1"/>
  <c r="G54" i="54"/>
  <c r="M54" i="53"/>
  <c r="Q54" i="53" s="1"/>
  <c r="G32" i="54"/>
  <c r="M32" i="53"/>
  <c r="Q32" i="53" s="1"/>
  <c r="G66" i="54"/>
  <c r="M66" i="53"/>
  <c r="Q66" i="53" s="1"/>
  <c r="G20" i="54"/>
  <c r="M20" i="53"/>
  <c r="Q20" i="53" s="1"/>
  <c r="F13" i="54"/>
  <c r="F68" i="53"/>
  <c r="F76" i="53" s="1"/>
  <c r="M13" i="53"/>
  <c r="Q13" i="53" s="1"/>
  <c r="F18" i="54"/>
  <c r="E50" i="54"/>
  <c r="M50" i="53"/>
  <c r="Q50" i="53" s="1"/>
  <c r="E42" i="54"/>
  <c r="M42" i="53"/>
  <c r="Q42" i="53" s="1"/>
  <c r="E56" i="54"/>
  <c r="M56" i="53"/>
  <c r="Q56" i="53" s="1"/>
  <c r="E38" i="54"/>
  <c r="M38" i="53"/>
  <c r="Q38" i="53" s="1"/>
  <c r="E22" i="54"/>
  <c r="M22" i="53"/>
  <c r="Q22" i="53" s="1"/>
  <c r="E37" i="54"/>
  <c r="M37" i="53"/>
  <c r="Q37" i="53" s="1"/>
  <c r="Q68" i="58"/>
  <c r="M68" i="58"/>
  <c r="M69" i="58" s="1"/>
  <c r="L11" i="53"/>
  <c r="M11" i="53" s="1"/>
  <c r="L68" i="50"/>
  <c r="H18" i="53"/>
  <c r="M18" i="53" s="1"/>
  <c r="Q18" i="53" s="1"/>
  <c r="H68" i="50"/>
  <c r="M18" i="50"/>
  <c r="H48" i="53"/>
  <c r="M48" i="50"/>
  <c r="E44" i="53"/>
  <c r="M44" i="50"/>
  <c r="E68" i="50"/>
  <c r="I68" i="54"/>
  <c r="I10" i="55"/>
  <c r="I68" i="55" s="1"/>
  <c r="D31" i="54"/>
  <c r="M31" i="53"/>
  <c r="Q31" i="53" s="1"/>
  <c r="M59" i="53"/>
  <c r="Q59" i="53" s="1"/>
  <c r="D59" i="54"/>
  <c r="N64" i="54"/>
  <c r="D64" i="55"/>
  <c r="M64" i="55" s="1"/>
  <c r="D58" i="55"/>
  <c r="M58" i="55" s="1"/>
  <c r="N58" i="54"/>
  <c r="N26" i="54"/>
  <c r="D26" i="55"/>
  <c r="M26" i="55" s="1"/>
  <c r="D41" i="54"/>
  <c r="M41" i="53"/>
  <c r="Q41" i="53" s="1"/>
  <c r="D24" i="55"/>
  <c r="M24" i="55" s="1"/>
  <c r="N24" i="54"/>
  <c r="G10" i="55"/>
  <c r="D28" i="54"/>
  <c r="M28" i="53"/>
  <c r="Q28" i="53" s="1"/>
  <c r="N30" i="54"/>
  <c r="D30" i="55"/>
  <c r="M30" i="55" s="1"/>
  <c r="D49" i="55"/>
  <c r="M49" i="55" s="1"/>
  <c r="N49" i="54"/>
  <c r="N15" i="54"/>
  <c r="D15" i="55"/>
  <c r="M15" i="55" s="1"/>
  <c r="N52" i="54"/>
  <c r="D52" i="55"/>
  <c r="M52" i="55" s="1"/>
  <c r="D19" i="54"/>
  <c r="M19" i="53"/>
  <c r="Q19" i="53" s="1"/>
  <c r="D62" i="54"/>
  <c r="M62" i="53"/>
  <c r="Q62" i="53" s="1"/>
  <c r="J10" i="55"/>
  <c r="J68" i="54"/>
  <c r="N14" i="54"/>
  <c r="D14" i="55"/>
  <c r="M14" i="55" s="1"/>
  <c r="M35" i="53"/>
  <c r="Q35" i="53" s="1"/>
  <c r="D35" i="54"/>
  <c r="D65" i="54"/>
  <c r="M65" i="53"/>
  <c r="Q65" i="53" s="1"/>
  <c r="D21" i="54"/>
  <c r="M21" i="53"/>
  <c r="Q21" i="53" s="1"/>
  <c r="D55" i="54"/>
  <c r="M55" i="53"/>
  <c r="Q55" i="53" s="1"/>
  <c r="D36" i="54"/>
  <c r="M36" i="53"/>
  <c r="Q36" i="53" s="1"/>
  <c r="D12" i="54"/>
  <c r="M12" i="53"/>
  <c r="Q12" i="53" s="1"/>
  <c r="N61" i="54"/>
  <c r="D61" i="55"/>
  <c r="M61" i="55" s="1"/>
  <c r="D63" i="55"/>
  <c r="M63" i="55" s="1"/>
  <c r="N63" i="54"/>
  <c r="D48" i="55"/>
  <c r="D45" i="54"/>
  <c r="M45" i="53"/>
  <c r="Q45" i="53" s="1"/>
  <c r="D11" i="54"/>
  <c r="D39" i="54"/>
  <c r="M39" i="53"/>
  <c r="Q39" i="53" s="1"/>
  <c r="D57" i="54"/>
  <c r="M57" i="53"/>
  <c r="Q57" i="53" s="1"/>
  <c r="N53" i="54"/>
  <c r="D53" i="55"/>
  <c r="M53" i="55" s="1"/>
  <c r="D60" i="54"/>
  <c r="M60" i="53"/>
  <c r="Q60" i="53" s="1"/>
  <c r="D29" i="55"/>
  <c r="M29" i="55" s="1"/>
  <c r="N29" i="54"/>
  <c r="F68" i="54" l="1"/>
  <c r="M68" i="50"/>
  <c r="M69" i="50" s="1"/>
  <c r="M10" i="55"/>
  <c r="Q11" i="53"/>
  <c r="J68" i="55"/>
  <c r="D68" i="54"/>
  <c r="K51" i="55"/>
  <c r="K68" i="54"/>
  <c r="N51" i="54"/>
  <c r="H67" i="55"/>
  <c r="M67" i="55" s="1"/>
  <c r="N67" i="54"/>
  <c r="G32" i="55"/>
  <c r="M32" i="55" s="1"/>
  <c r="N32" i="54"/>
  <c r="G54" i="55"/>
  <c r="M54" i="55" s="1"/>
  <c r="N54" i="54"/>
  <c r="G20" i="55"/>
  <c r="M20" i="55" s="1"/>
  <c r="N20" i="54"/>
  <c r="G68" i="54"/>
  <c r="G66" i="55"/>
  <c r="M66" i="55" s="1"/>
  <c r="N66" i="54"/>
  <c r="F13" i="55"/>
  <c r="N13" i="54"/>
  <c r="F18" i="55"/>
  <c r="E56" i="55"/>
  <c r="M56" i="55" s="1"/>
  <c r="N56" i="54"/>
  <c r="E37" i="55"/>
  <c r="M37" i="55" s="1"/>
  <c r="N37" i="54"/>
  <c r="E42" i="55"/>
  <c r="M42" i="55" s="1"/>
  <c r="N42" i="54"/>
  <c r="E22" i="55"/>
  <c r="N22" i="54"/>
  <c r="E38" i="55"/>
  <c r="M38" i="55" s="1"/>
  <c r="N38" i="54"/>
  <c r="E50" i="55"/>
  <c r="M50" i="55" s="1"/>
  <c r="N50" i="54"/>
  <c r="L11" i="54"/>
  <c r="N11" i="54" s="1"/>
  <c r="L68" i="53"/>
  <c r="L76" i="53" s="1"/>
  <c r="H18" i="54"/>
  <c r="H68" i="53"/>
  <c r="H76" i="53" s="1"/>
  <c r="H48" i="54"/>
  <c r="M48" i="53"/>
  <c r="Q48" i="53" s="1"/>
  <c r="E44" i="54"/>
  <c r="E68" i="54" s="1"/>
  <c r="M44" i="53"/>
  <c r="Q44" i="53" s="1"/>
  <c r="E68" i="53"/>
  <c r="E76" i="53" s="1"/>
  <c r="D31" i="55"/>
  <c r="M31" i="55" s="1"/>
  <c r="N31" i="54"/>
  <c r="D59" i="55"/>
  <c r="M59" i="55" s="1"/>
  <c r="N59" i="54"/>
  <c r="N41" i="54"/>
  <c r="D41" i="55"/>
  <c r="M41" i="55" s="1"/>
  <c r="D28" i="55"/>
  <c r="M28" i="55" s="1"/>
  <c r="N28" i="54"/>
  <c r="D19" i="55"/>
  <c r="M19" i="55" s="1"/>
  <c r="N19" i="54"/>
  <c r="D62" i="55"/>
  <c r="M62" i="55" s="1"/>
  <c r="N62" i="54"/>
  <c r="D65" i="55"/>
  <c r="M65" i="55" s="1"/>
  <c r="N65" i="54"/>
  <c r="N60" i="54"/>
  <c r="D60" i="55"/>
  <c r="M60" i="55" s="1"/>
  <c r="D12" i="55"/>
  <c r="M12" i="55" s="1"/>
  <c r="N12" i="54"/>
  <c r="N35" i="54"/>
  <c r="D35" i="55"/>
  <c r="M35" i="55" s="1"/>
  <c r="D45" i="55"/>
  <c r="M45" i="55" s="1"/>
  <c r="N45" i="54"/>
  <c r="D36" i="55"/>
  <c r="M36" i="55" s="1"/>
  <c r="N36" i="54"/>
  <c r="D11" i="55"/>
  <c r="D21" i="55"/>
  <c r="M21" i="55" s="1"/>
  <c r="N21" i="54"/>
  <c r="D57" i="55"/>
  <c r="M57" i="55" s="1"/>
  <c r="N57" i="54"/>
  <c r="D39" i="55"/>
  <c r="M39" i="55" s="1"/>
  <c r="N39" i="54"/>
  <c r="N55" i="54"/>
  <c r="D55" i="55"/>
  <c r="M55" i="55" s="1"/>
  <c r="M68" i="53" l="1"/>
  <c r="M69" i="53" s="1"/>
  <c r="D68" i="55"/>
  <c r="G68" i="55"/>
  <c r="L11" i="55"/>
  <c r="L68" i="55" s="1"/>
  <c r="L68" i="54"/>
  <c r="K68" i="55"/>
  <c r="M51" i="55"/>
  <c r="H18" i="55"/>
  <c r="M18" i="55" s="1"/>
  <c r="H68" i="54"/>
  <c r="H48" i="55"/>
  <c r="M48" i="55" s="1"/>
  <c r="N48" i="54"/>
  <c r="N18" i="54"/>
  <c r="M13" i="55"/>
  <c r="F68" i="55"/>
  <c r="E44" i="55"/>
  <c r="M44" i="55" s="1"/>
  <c r="N44" i="54"/>
  <c r="M22" i="55"/>
  <c r="N68" i="54" l="1"/>
  <c r="N69" i="54" s="1"/>
  <c r="M11" i="55"/>
  <c r="M68" i="55" s="1"/>
  <c r="H68" i="55"/>
  <c r="E68" i="55"/>
  <c r="M69" i="55" l="1"/>
  <c r="M73" i="55" s="1"/>
</calcChain>
</file>

<file path=xl/sharedStrings.xml><?xml version="1.0" encoding="utf-8"?>
<sst xmlns="http://schemas.openxmlformats.org/spreadsheetml/2006/main" count="2520" uniqueCount="168">
  <si>
    <t>GOBIERNO DEL ESTADO DE ZACATECAS</t>
  </si>
  <si>
    <t>DIRECCIÓN DE CONTABILIDAD</t>
  </si>
  <si>
    <t>FONDO</t>
  </si>
  <si>
    <t>I.S.A.N.</t>
  </si>
  <si>
    <t>I.E.P.S.</t>
  </si>
  <si>
    <t>IMPORTE</t>
  </si>
  <si>
    <t>MUNICIPIOS</t>
  </si>
  <si>
    <t>MUNICIPAL</t>
  </si>
  <si>
    <t>GENERAL</t>
  </si>
  <si>
    <t xml:space="preserve"> </t>
  </si>
  <si>
    <t>TOTAL</t>
  </si>
  <si>
    <t xml:space="preserve">APOZOL </t>
  </si>
  <si>
    <t>APULCO</t>
  </si>
  <si>
    <t xml:space="preserve">ATOLINGA </t>
  </si>
  <si>
    <t>BENITO JUAREZ</t>
  </si>
  <si>
    <t>CALERA</t>
  </si>
  <si>
    <t>CAÑITAS</t>
  </si>
  <si>
    <t>CONCEPCION DEL ORO</t>
  </si>
  <si>
    <t>CUAUHTEMOC</t>
  </si>
  <si>
    <t>CHALCHIHUITES</t>
  </si>
  <si>
    <t>FRESNILLO</t>
  </si>
  <si>
    <t>GARCIA DE LA CADENA</t>
  </si>
  <si>
    <t>GENARO CODINA</t>
  </si>
  <si>
    <t>GRAL ENRIQUE EDA</t>
  </si>
  <si>
    <t>GRAL FCO R MURGUIA</t>
  </si>
  <si>
    <t>GRAL  JOAQUIN AMARO</t>
  </si>
  <si>
    <t>GRAL PANFILO NATERA</t>
  </si>
  <si>
    <t>GUADALUPE</t>
  </si>
  <si>
    <t>HUANUSCO</t>
  </si>
  <si>
    <t>JALPA</t>
  </si>
  <si>
    <t>JEREZ</t>
  </si>
  <si>
    <t>JIMENEZ DEL TEUL</t>
  </si>
  <si>
    <t>JUAN ALDAMA</t>
  </si>
  <si>
    <t>JUCHIPILA</t>
  </si>
  <si>
    <t>LORETO</t>
  </si>
  <si>
    <t>LUIS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</si>
  <si>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</si>
  <si>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</si>
  <si>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</si>
  <si>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</si>
  <si>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</si>
  <si>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</si>
  <si>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</si>
  <si>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</t>
  </si>
  <si>
    <t>NOCHISTLAN</t>
  </si>
  <si>
    <t>NORIA DE ANGELES</t>
  </si>
  <si>
    <t>OJOCALIENTE</t>
  </si>
  <si>
    <t>PANUCO</t>
  </si>
  <si>
    <t>PINOS</t>
  </si>
  <si>
    <t>RIO GRANDE</t>
  </si>
  <si>
    <t>SAIN ALTO</t>
  </si>
  <si>
    <t>SALVADOR</t>
  </si>
  <si>
    <t>SOMBRERETE</t>
  </si>
  <si>
    <t>SUSTICACAN</t>
  </si>
  <si>
    <t>TABASCO</t>
  </si>
  <si>
    <t>TEPECHITLAN</t>
  </si>
  <si>
    <t>TEPETONGO</t>
  </si>
  <si>
    <t>TEUL DE GLEZ ORTEGA</t>
  </si>
  <si>
    <t>TLALTENANGO</t>
  </si>
  <si>
    <t>VALPARAISO</t>
  </si>
  <si>
    <t>VETAGRANDE</t>
  </si>
  <si>
    <t>VILLA DE COS</t>
  </si>
  <si>
    <t>VILLA GARCIA</t>
  </si>
  <si>
    <t>VILLA GLEZ ORTEGA</t>
  </si>
  <si>
    <t>VILLA HIDALGO</t>
  </si>
  <si>
    <t>VILLANUEVA</t>
  </si>
  <si>
    <t>ZACATECAS</t>
  </si>
  <si>
    <t>T O T A L E 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</si>
  <si>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</si>
  <si>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</si>
  <si>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</si>
  <si>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</si>
  <si>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</si>
  <si>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</si>
  <si>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</si>
  <si>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</si>
  <si>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DICIEMBRE</t>
  </si>
  <si>
    <t>SEPTIEMBRE</t>
  </si>
  <si>
    <t>OCTUBRE</t>
  </si>
  <si>
    <t>NOVIEMBRE</t>
  </si>
  <si>
    <t>PERIODO</t>
  </si>
  <si>
    <t>AÑO</t>
  </si>
  <si>
    <t>ACUMULADO</t>
  </si>
  <si>
    <t>TRANCOSO</t>
  </si>
  <si>
    <t>SECRETARÍA DE FINANZAS</t>
  </si>
  <si>
    <t>SUBSECRETARÍA DE EGRESOS</t>
  </si>
  <si>
    <t>SANTA MARIA DE LA PAZ</t>
  </si>
  <si>
    <t xml:space="preserve">FOMENTO </t>
  </si>
  <si>
    <t>MONTO DISTRIBUIDO POR CONCEPTO</t>
  </si>
  <si>
    <t>RECURSOS NUEVOS PROVENIENTES DE LA FEDERACIÓN</t>
  </si>
  <si>
    <t>IMPUESTO</t>
  </si>
  <si>
    <t>FONDO DE</t>
  </si>
  <si>
    <t>9/11 DEL IEPS</t>
  </si>
  <si>
    <t>COMPENSACIÓN</t>
  </si>
  <si>
    <t>ESPECIAL</t>
  </si>
  <si>
    <t>FISCALIZACIÓN</t>
  </si>
  <si>
    <t>COMP. 10 ENT.</t>
  </si>
  <si>
    <t>S/VENTA DIESEL</t>
  </si>
  <si>
    <t>ISAN</t>
  </si>
  <si>
    <t>I.S.A.N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</si>
  <si>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</si>
  <si>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</si>
  <si>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</si>
  <si>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</si>
  <si>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</si>
  <si>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</si>
  <si>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</si>
  <si>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</si>
  <si>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</si>
  <si>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</si>
  <si>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</si>
  <si>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</si>
  <si>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</si>
  <si>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</si>
  <si>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</si>
  <si>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</si>
  <si>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</si>
  <si>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</si>
  <si>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</si>
  <si>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</si>
  <si>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</si>
  <si>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</si>
  <si>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</si>
  <si>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</si>
  <si>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</si>
  <si>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</si>
  <si>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</si>
  <si>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</si>
  <si>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</si>
  <si>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IMPORTE TRANSFERIDO A LOS MUNICIPIOS DE ENERO A OCTUBRE DEL AÑO 2015</t>
  </si>
  <si>
    <t>ISR</t>
  </si>
  <si>
    <t xml:space="preserve">FONDO </t>
  </si>
  <si>
    <t>ESTATAL</t>
  </si>
  <si>
    <t>TENENCIA</t>
  </si>
  <si>
    <t>M</t>
  </si>
  <si>
    <t>IMPORTE TRANSFERIDO A LOS MUNICIPIOS EN  EL AÑO 2018</t>
  </si>
  <si>
    <t>IMPORTE TRANSFERIDO A LOS MUNICIPIOS DE JULIO A DICIEMBRE DEL AÑO 2018</t>
  </si>
  <si>
    <t>IMPORTE TRANSFERIDO A LOS MUNICIPIOS DE ENERO A JUNIO DEL AÑO 2018</t>
  </si>
  <si>
    <t>IMPORTE TRANSFERIDO A LOS MUNICIPIOS EN  JULIO DEL AÑO 2018</t>
  </si>
  <si>
    <t>IMPORTE TRANSFERIDO A LOS MUNICIPIOS DE ENERO A SEPTIEMBRE DEL AÑO 2018</t>
  </si>
  <si>
    <t>IMPORTE TRANSFERIDO A LOS MUNICIPIOS DE ENERO A JUNIO DEL AÑO 2019</t>
  </si>
  <si>
    <t>IMPORTE TRANSFERIDO A LOS MUNICIPIOS EN  JUNIO DEL AÑO 2019</t>
  </si>
  <si>
    <t>SISTEMA</t>
  </si>
  <si>
    <t>SIPAM</t>
  </si>
  <si>
    <t>VARIACION</t>
  </si>
  <si>
    <t>IMPORTE TRANSFERIDO A LOS MUNICIPIOS EN  JUNIO DEL AÑO 2020</t>
  </si>
  <si>
    <t>IMPORTE TRANSFERIDO A LOS MUNICIPIOS EN  SEPTIEMBRE DEL AÑO 2020</t>
  </si>
  <si>
    <t>IMPORTE TRANSFERIDO A LOS MUNICIPIOS EN  OCTUBRE DEL AÑO 2020</t>
  </si>
  <si>
    <t>IMPORTE TRANSFERIDO A LOS MUNICIPIOS EN  NOVIEMBRE DEL AÑO 2020</t>
  </si>
  <si>
    <t>ACUMULADO MENSUAL DE PARTICIPACIONES ENTREGADAS A MUNICIPIOS EN EL AÑO 2020</t>
  </si>
  <si>
    <t>ACUMULADO MENSUAL DE PARTICIPACIONES ENTREGADAS A MUNICIPIOS EN EL 2020</t>
  </si>
  <si>
    <t>IMPORTE ACUMULADO DE LOS RECURSOS TRANSFERIDOS A LOS MUNICIPIOS AL MES DE ABRIL DEL AÑO 2020</t>
  </si>
  <si>
    <t>TEUL DE GONZÁLEZ ORTEGA</t>
  </si>
  <si>
    <t>IMPORTE TRANSFERIDO A LOS MUNICIPIOS EN  JULIO DEL AÑO 2020</t>
  </si>
  <si>
    <t>IMPORTE TRANSFERIDO A LOS MUNICIPIOS EN  DICIEMBRE DEL AÑO 2020</t>
  </si>
  <si>
    <t>IMPORTE TRANSFERIDO A LOS MUNICIPIOS DE OCTUBRE A DICIEMBRE DEL AÑO 2020</t>
  </si>
  <si>
    <t>IMPORTE TRANSFERIDO A LOS MUNICIPIOS DE ENERO A DICIEMBRE DEL AÑO 2020</t>
  </si>
  <si>
    <t>FOMUN</t>
  </si>
  <si>
    <t>PREDIAL</t>
  </si>
  <si>
    <t>IMPORTE TRANSFERIDO A LOS MUNICIPIOS EN  MAYO DEL AÑO 2021</t>
  </si>
  <si>
    <t>IMPORTE TRANSFERIDO A LOS MUNICIPIOS EN  ABRIL DEL AÑO 2021</t>
  </si>
  <si>
    <t xml:space="preserve">FOMUN </t>
  </si>
  <si>
    <t>IMPORTE TRANSFERIDO A LOS MUNICIPIOS EN  AGOSTO DEL AÑO 2021</t>
  </si>
  <si>
    <t>IMPORTE TRANSFERIDO A LOS MUNICIPIOS EN  ENERO DEL AÑO 2022</t>
  </si>
  <si>
    <t>FOMUN 30%</t>
  </si>
  <si>
    <t>IMPORTE TRANSFERIDO A LOS MUNICIPIOS EN EL MES DE FEBRERO DEL AÑO 2022</t>
  </si>
  <si>
    <t>IMPORTE TRANSFERIDO A LOS MUNICIPIOS EN  MARZO DEL AÑO 2022</t>
  </si>
  <si>
    <t>IMPORTE TRANSFERIDO A LOS MUNICIPIOS DE ENERO A MARZO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</si>
</sst>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€-2]* #,##0.00_);_([$€-2]* \(#,##0.00\);_([$€-2]* &quot;-&quot;??_)"/>
  </numFmts>
  <fonts count="27">
    <font>
      <sz val="10"/>
      <name val="Arial"/>
    </font>
    <font>
      <sz val="10"/>
      <name val="Arial"/>
      <family val="2"/>
    </font>
    <font>
      <sz val="10"/>
      <name val="CG Omega"/>
      <family val="2"/>
    </font>
    <font>
      <b/>
      <sz val="12"/>
      <name val="CG Omega"/>
      <family val="2"/>
    </font>
    <font>
      <b/>
      <sz val="12"/>
      <color indexed="9"/>
      <name val="CG Omega"/>
      <family val="2"/>
    </font>
    <font>
      <b/>
      <sz val="11"/>
      <name val="CG Omega"/>
      <family val="2"/>
    </font>
    <font>
      <b/>
      <sz val="10"/>
      <name val="CG Omega"/>
      <family val="2"/>
    </font>
    <font>
      <b/>
      <sz val="18"/>
      <name val="CG Omega"/>
      <family val="2"/>
    </font>
    <font>
      <b/>
      <sz val="16"/>
      <name val="CG Omega"/>
      <family val="2"/>
    </font>
    <font>
      <sz val="12"/>
      <name val="CG Omega"/>
      <family val="2"/>
    </font>
    <font>
      <b/>
      <sz val="9"/>
      <name val="CG Omega"/>
      <family val="2"/>
    </font>
    <font>
      <sz val="16"/>
      <name val="CG Omega"/>
      <family val="2"/>
    </font>
    <font>
      <b/>
      <sz val="20"/>
      <name val="CG Omega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CG Omega"/>
    </font>
    <font>
      <b/>
      <sz val="8"/>
      <color rgb="FF333333"/>
      <name val="Arial"/>
      <family val="2"/>
    </font>
    <font>
      <sz val="8"/>
      <color rgb="FF333333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4"/>
      <name val="Calibri"/>
      <family val="2"/>
      <scheme val="minor"/>
    </font>
    <font>
      <sz val="16.5"/>
      <name val="Calibri"/>
      <family val="2"/>
      <scheme val="minor"/>
    </font>
    <font>
      <sz val="17.5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160">
    <xf numFmtId="0" fontId="0" fillId="0" borderId="0" xfId="0"/>
    <xf numFmtId="0" fontId="2" fillId="0" borderId="0" xfId="0" applyFont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64" fontId="6" fillId="0" borderId="5" xfId="2" applyFont="1" applyBorder="1" applyProtection="1">
      <protection locked="0"/>
    </xf>
    <xf numFmtId="164" fontId="6" fillId="0" borderId="5" xfId="0" applyNumberFormat="1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0" fontId="6" fillId="0" borderId="6" xfId="0" applyFont="1" applyBorder="1" applyAlignment="1">
      <alignment horizontal="center"/>
    </xf>
    <xf numFmtId="164" fontId="6" fillId="0" borderId="6" xfId="0" applyNumberFormat="1" applyFont="1" applyBorder="1"/>
    <xf numFmtId="0" fontId="6" fillId="0" borderId="0" xfId="0" applyFont="1"/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2" fillId="0" borderId="6" xfId="0" applyFont="1" applyBorder="1"/>
    <xf numFmtId="0" fontId="6" fillId="0" borderId="6" xfId="0" applyFont="1" applyBorder="1"/>
    <xf numFmtId="0" fontId="8" fillId="0" borderId="0" xfId="0" applyFont="1" applyAlignment="1">
      <alignment horizontal="center"/>
    </xf>
    <xf numFmtId="0" fontId="2" fillId="2" borderId="2" xfId="0" applyFont="1" applyFill="1" applyBorder="1"/>
    <xf numFmtId="0" fontId="2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9" fillId="0" borderId="0" xfId="0" applyFont="1"/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Border="1"/>
    <xf numFmtId="0" fontId="10" fillId="0" borderId="5" xfId="0" applyFont="1" applyBorder="1"/>
    <xf numFmtId="0" fontId="6" fillId="0" borderId="7" xfId="0" applyFont="1" applyBorder="1"/>
    <xf numFmtId="0" fontId="6" fillId="0" borderId="0" xfId="0" applyFont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9" fillId="3" borderId="12" xfId="0" applyFont="1" applyFill="1" applyBorder="1"/>
    <xf numFmtId="0" fontId="2" fillId="3" borderId="13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16" xfId="0" applyFont="1" applyFill="1" applyBorder="1"/>
    <xf numFmtId="0" fontId="9" fillId="3" borderId="16" xfId="0" applyFont="1" applyFill="1" applyBorder="1"/>
    <xf numFmtId="0" fontId="6" fillId="3" borderId="14" xfId="0" applyFont="1" applyFill="1" applyBorder="1"/>
    <xf numFmtId="0" fontId="0" fillId="3" borderId="13" xfId="0" applyFill="1" applyBorder="1"/>
    <xf numFmtId="0" fontId="0" fillId="3" borderId="9" xfId="0" applyFill="1" applyBorder="1"/>
    <xf numFmtId="0" fontId="2" fillId="4" borderId="0" xfId="0" applyFont="1" applyFill="1" applyBorder="1"/>
    <xf numFmtId="0" fontId="0" fillId="3" borderId="10" xfId="0" applyFill="1" applyBorder="1"/>
    <xf numFmtId="164" fontId="0" fillId="0" borderId="0" xfId="0" applyNumberFormat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4" fontId="2" fillId="0" borderId="0" xfId="0" applyNumberFormat="1" applyFont="1"/>
    <xf numFmtId="4" fontId="6" fillId="0" borderId="5" xfId="2" applyNumberFormat="1" applyFont="1" applyBorder="1" applyProtection="1">
      <protection locked="0"/>
    </xf>
    <xf numFmtId="4" fontId="6" fillId="0" borderId="1" xfId="0" applyNumberFormat="1" applyFont="1" applyBorder="1"/>
    <xf numFmtId="4" fontId="6" fillId="0" borderId="5" xfId="0" applyNumberFormat="1" applyFont="1" applyBorder="1"/>
    <xf numFmtId="0" fontId="13" fillId="2" borderId="1" xfId="0" applyFont="1" applyFill="1" applyBorder="1" applyAlignment="1" applyProtection="1">
      <alignment horizontal="center"/>
    </xf>
    <xf numFmtId="0" fontId="13" fillId="2" borderId="2" xfId="0" applyFont="1" applyFill="1" applyBorder="1" applyAlignment="1" applyProtection="1">
      <alignment horizontal="center"/>
    </xf>
    <xf numFmtId="0" fontId="13" fillId="2" borderId="6" xfId="0" applyFont="1" applyFill="1" applyBorder="1" applyAlignment="1" applyProtection="1">
      <alignment horizontal="center"/>
    </xf>
    <xf numFmtId="0" fontId="13" fillId="2" borderId="7" xfId="0" applyFont="1" applyFill="1" applyBorder="1" applyAlignment="1" applyProtection="1">
      <alignment horizontal="center"/>
    </xf>
    <xf numFmtId="4" fontId="6" fillId="0" borderId="0" xfId="0" applyNumberFormat="1" applyFont="1"/>
    <xf numFmtId="4" fontId="2" fillId="0" borderId="0" xfId="0" applyNumberFormat="1" applyFont="1"/>
    <xf numFmtId="0" fontId="6" fillId="4" borderId="4" xfId="0" applyFont="1" applyFill="1" applyBorder="1" applyProtection="1">
      <protection locked="0"/>
    </xf>
    <xf numFmtId="4" fontId="6" fillId="4" borderId="5" xfId="2" applyNumberFormat="1" applyFont="1" applyFill="1" applyBorder="1" applyProtection="1">
      <protection locked="0"/>
    </xf>
    <xf numFmtId="0" fontId="2" fillId="4" borderId="0" xfId="0" applyFont="1" applyFill="1"/>
    <xf numFmtId="0" fontId="6" fillId="4" borderId="1" xfId="0" applyFont="1" applyFill="1" applyBorder="1" applyAlignment="1">
      <alignment horizontal="center"/>
    </xf>
    <xf numFmtId="3" fontId="6" fillId="0" borderId="0" xfId="0" applyNumberFormat="1" applyFont="1"/>
    <xf numFmtId="4" fontId="6" fillId="0" borderId="0" xfId="0" applyNumberFormat="1" applyFont="1" applyBorder="1"/>
    <xf numFmtId="43" fontId="6" fillId="0" borderId="0" xfId="0" applyNumberFormat="1" applyFont="1"/>
    <xf numFmtId="0" fontId="2" fillId="6" borderId="0" xfId="0" applyFont="1" applyFill="1"/>
    <xf numFmtId="0" fontId="6" fillId="7" borderId="4" xfId="0" applyFont="1" applyFill="1" applyBorder="1" applyProtection="1">
      <protection locked="0"/>
    </xf>
    <xf numFmtId="4" fontId="6" fillId="7" borderId="5" xfId="2" applyNumberFormat="1" applyFont="1" applyFill="1" applyBorder="1" applyProtection="1">
      <protection locked="0"/>
    </xf>
    <xf numFmtId="0" fontId="2" fillId="7" borderId="0" xfId="0" applyFont="1" applyFill="1"/>
    <xf numFmtId="164" fontId="2" fillId="0" borderId="0" xfId="2" applyFont="1"/>
    <xf numFmtId="0" fontId="16" fillId="2" borderId="2" xfId="0" applyFont="1" applyFill="1" applyBorder="1" applyAlignment="1" applyProtection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4" fontId="6" fillId="0" borderId="6" xfId="2" applyNumberFormat="1" applyFont="1" applyBorder="1" applyProtection="1">
      <protection locked="0"/>
    </xf>
    <xf numFmtId="4" fontId="6" fillId="0" borderId="17" xfId="0" applyNumberFormat="1" applyFont="1" applyBorder="1"/>
    <xf numFmtId="0" fontId="6" fillId="8" borderId="4" xfId="0" applyFont="1" applyFill="1" applyBorder="1" applyProtection="1">
      <protection locked="0"/>
    </xf>
    <xf numFmtId="4" fontId="6" fillId="8" borderId="5" xfId="2" applyNumberFormat="1" applyFont="1" applyFill="1" applyBorder="1" applyProtection="1">
      <protection locked="0"/>
    </xf>
    <xf numFmtId="164" fontId="6" fillId="8" borderId="5" xfId="0" applyNumberFormat="1" applyFont="1" applyFill="1" applyBorder="1"/>
    <xf numFmtId="164" fontId="6" fillId="0" borderId="0" xfId="2" applyFont="1"/>
    <xf numFmtId="164" fontId="10" fillId="0" borderId="0" xfId="2" applyFont="1"/>
    <xf numFmtId="164" fontId="6" fillId="0" borderId="0" xfId="0" applyNumberFormat="1" applyFont="1"/>
    <xf numFmtId="165" fontId="2" fillId="0" borderId="0" xfId="2" applyNumberFormat="1" applyFont="1"/>
    <xf numFmtId="8" fontId="18" fillId="0" borderId="0" xfId="0" applyNumberFormat="1" applyFont="1"/>
    <xf numFmtId="8" fontId="19" fillId="0" borderId="0" xfId="0" applyNumberFormat="1" applyFont="1"/>
    <xf numFmtId="43" fontId="2" fillId="0" borderId="0" xfId="0" applyNumberFormat="1" applyFont="1"/>
    <xf numFmtId="4" fontId="6" fillId="0" borderId="1" xfId="2" applyNumberFormat="1" applyFont="1" applyBorder="1" applyProtection="1">
      <protection locked="0"/>
    </xf>
    <xf numFmtId="4" fontId="6" fillId="0" borderId="4" xfId="2" applyNumberFormat="1" applyFont="1" applyBorder="1" applyProtection="1">
      <protection locked="0"/>
    </xf>
    <xf numFmtId="164" fontId="6" fillId="0" borderId="18" xfId="0" applyNumberFormat="1" applyFont="1" applyBorder="1"/>
    <xf numFmtId="164" fontId="6" fillId="4" borderId="3" xfId="0" applyNumberFormat="1" applyFont="1" applyFill="1" applyBorder="1"/>
    <xf numFmtId="4" fontId="17" fillId="0" borderId="0" xfId="0" applyNumberFormat="1" applyFont="1"/>
    <xf numFmtId="4" fontId="6" fillId="0" borderId="8" xfId="0" applyNumberFormat="1" applyFont="1" applyBorder="1"/>
    <xf numFmtId="4" fontId="6" fillId="0" borderId="5" xfId="2" applyNumberFormat="1" applyFont="1" applyFill="1" applyBorder="1" applyProtection="1">
      <protection locked="0"/>
    </xf>
    <xf numFmtId="4" fontId="6" fillId="0" borderId="6" xfId="0" applyNumberFormat="1" applyFont="1" applyBorder="1"/>
    <xf numFmtId="4" fontId="6" fillId="4" borderId="3" xfId="0" applyNumberFormat="1" applyFont="1" applyFill="1" applyBorder="1"/>
    <xf numFmtId="4" fontId="6" fillId="0" borderId="5" xfId="2" applyNumberFormat="1" applyFont="1" applyBorder="1" applyAlignment="1">
      <alignment horizontal="right"/>
    </xf>
    <xf numFmtId="4" fontId="6" fillId="8" borderId="0" xfId="0" applyNumberFormat="1" applyFont="1" applyFill="1"/>
    <xf numFmtId="0" fontId="20" fillId="3" borderId="11" xfId="0" applyFont="1" applyFill="1" applyBorder="1"/>
    <xf numFmtId="0" fontId="20" fillId="3" borderId="14" xfId="0" applyFont="1" applyFill="1" applyBorder="1"/>
    <xf numFmtId="0" fontId="21" fillId="3" borderId="14" xfId="0" applyFont="1" applyFill="1" applyBorder="1"/>
    <xf numFmtId="0" fontId="20" fillId="3" borderId="15" xfId="0" applyFont="1" applyFill="1" applyBorder="1"/>
    <xf numFmtId="0" fontId="20" fillId="0" borderId="0" xfId="0" applyFont="1"/>
    <xf numFmtId="0" fontId="20" fillId="3" borderId="12" xfId="0" applyFont="1" applyFill="1" applyBorder="1"/>
    <xf numFmtId="0" fontId="20" fillId="4" borderId="0" xfId="0" applyFont="1" applyFill="1" applyBorder="1"/>
    <xf numFmtId="0" fontId="20" fillId="3" borderId="16" xfId="0" applyFont="1" applyFill="1" applyBorder="1"/>
    <xf numFmtId="0" fontId="21" fillId="2" borderId="2" xfId="0" applyFont="1" applyFill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0" fontId="21" fillId="2" borderId="3" xfId="0" applyFont="1" applyFill="1" applyBorder="1" applyAlignment="1">
      <alignment horizontal="center"/>
    </xf>
    <xf numFmtId="0" fontId="21" fillId="2" borderId="1" xfId="0" applyFont="1" applyFill="1" applyBorder="1" applyAlignment="1" applyProtection="1">
      <alignment horizontal="center"/>
    </xf>
    <xf numFmtId="0" fontId="21" fillId="2" borderId="2" xfId="0" applyFont="1" applyFill="1" applyBorder="1" applyAlignment="1" applyProtection="1">
      <alignment horizontal="center"/>
    </xf>
    <xf numFmtId="0" fontId="21" fillId="2" borderId="7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8" xfId="0" applyFont="1" applyFill="1" applyBorder="1" applyAlignment="1">
      <alignment horizontal="center"/>
    </xf>
    <xf numFmtId="0" fontId="21" fillId="2" borderId="6" xfId="0" applyFont="1" applyFill="1" applyBorder="1" applyAlignment="1" applyProtection="1">
      <alignment horizontal="center"/>
    </xf>
    <xf numFmtId="0" fontId="21" fillId="2" borderId="7" xfId="0" applyFont="1" applyFill="1" applyBorder="1" applyAlignment="1" applyProtection="1">
      <alignment horizontal="center"/>
    </xf>
    <xf numFmtId="0" fontId="21" fillId="0" borderId="4" xfId="0" applyFont="1" applyBorder="1" applyProtection="1">
      <protection locked="0"/>
    </xf>
    <xf numFmtId="164" fontId="21" fillId="0" borderId="5" xfId="0" applyNumberFormat="1" applyFont="1" applyBorder="1"/>
    <xf numFmtId="0" fontId="21" fillId="0" borderId="1" xfId="0" applyFont="1" applyBorder="1" applyAlignment="1">
      <alignment horizontal="center"/>
    </xf>
    <xf numFmtId="4" fontId="21" fillId="0" borderId="1" xfId="0" applyNumberFormat="1" applyFont="1" applyBorder="1"/>
    <xf numFmtId="0" fontId="21" fillId="0" borderId="6" xfId="0" applyFont="1" applyBorder="1" applyAlignment="1">
      <alignment horizontal="center"/>
    </xf>
    <xf numFmtId="164" fontId="21" fillId="0" borderId="6" xfId="0" applyNumberFormat="1" applyFont="1" applyBorder="1"/>
    <xf numFmtId="0" fontId="20" fillId="0" borderId="6" xfId="0" applyFont="1" applyBorder="1"/>
    <xf numFmtId="0" fontId="21" fillId="0" borderId="6" xfId="0" applyFont="1" applyBorder="1"/>
    <xf numFmtId="164" fontId="20" fillId="0" borderId="0" xfId="0" applyNumberFormat="1" applyFont="1"/>
    <xf numFmtId="0" fontId="20" fillId="3" borderId="13" xfId="0" applyFont="1" applyFill="1" applyBorder="1"/>
    <xf numFmtId="0" fontId="20" fillId="3" borderId="9" xfId="0" applyFont="1" applyFill="1" applyBorder="1"/>
    <xf numFmtId="0" fontId="20" fillId="3" borderId="10" xfId="0" applyFont="1" applyFill="1" applyBorder="1"/>
    <xf numFmtId="0" fontId="21" fillId="0" borderId="0" xfId="0" applyFont="1"/>
    <xf numFmtId="4" fontId="21" fillId="0" borderId="5" xfId="2" applyNumberFormat="1" applyFont="1" applyFill="1" applyBorder="1" applyProtection="1">
      <protection locked="0"/>
    </xf>
    <xf numFmtId="4" fontId="21" fillId="0" borderId="4" xfId="2" applyNumberFormat="1" applyFont="1" applyFill="1" applyBorder="1" applyProtection="1">
      <protection locked="0"/>
    </xf>
    <xf numFmtId="4" fontId="21" fillId="0" borderId="5" xfId="0" applyNumberFormat="1" applyFont="1" applyFill="1" applyBorder="1"/>
    <xf numFmtId="164" fontId="21" fillId="0" borderId="1" xfId="0" applyNumberFormat="1" applyFont="1" applyBorder="1"/>
    <xf numFmtId="0" fontId="4" fillId="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3" fillId="5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2" borderId="19" xfId="0" applyFont="1" applyFill="1" applyBorder="1" applyAlignment="1" applyProtection="1">
      <alignment horizontal="center"/>
    </xf>
    <xf numFmtId="0" fontId="7" fillId="0" borderId="0" xfId="0" applyFont="1" applyAlignment="1">
      <alignment horizontal="center"/>
    </xf>
    <xf numFmtId="4" fontId="4" fillId="5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4" fillId="2" borderId="20" xfId="0" applyFont="1" applyFill="1" applyBorder="1" applyAlignment="1" applyProtection="1">
      <alignment horizontal="center"/>
    </xf>
    <xf numFmtId="0" fontId="14" fillId="2" borderId="19" xfId="0" applyFont="1" applyFill="1" applyBorder="1" applyAlignment="1" applyProtection="1">
      <alignment horizontal="center"/>
    </xf>
    <xf numFmtId="0" fontId="14" fillId="2" borderId="21" xfId="0" applyFont="1" applyFill="1" applyBorder="1" applyAlignment="1" applyProtection="1">
      <alignment horizontal="center"/>
    </xf>
  </cellXfs>
  <cellStyles count="4">
    <cellStyle name="Euro" xfId="1" xr:uid="{00000000-0005-0000-0000-000000000000}"/>
    <cellStyle name="Millares" xfId="2" builtinId="3"/>
    <cellStyle name="Normal" xfId="0" builtinId="0"/>
    <cellStyle name="Normal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PARTICIPACIONES A MUNICIPIOS EN 1999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NOVIEMBRE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0847-4A11-9143-9B0174892534}"/>
            </c:ext>
          </c:extLst>
        </c:ser>
        <c:ser>
          <c:idx val="1"/>
          <c:order val="1"/>
          <c:tx>
            <c:v>2003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2003</c:v>
              </c:pt>
            </c:numLit>
          </c:val>
          <c:extLst>
            <c:ext xmlns:c16="http://schemas.microsoft.com/office/drawing/2014/chart" uri="{C3380CC4-5D6E-409C-BE32-E72D297353CC}">
              <c16:uniqueId val="{00000001-0847-4A11-9143-9B0174892534}"/>
            </c:ext>
          </c:extLst>
        </c:ser>
        <c:ser>
          <c:idx val="2"/>
          <c:order val="2"/>
          <c:tx>
            <c:v>0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0847-4A11-9143-9B0174892534}"/>
            </c:ext>
          </c:extLst>
        </c:ser>
        <c:ser>
          <c:idx val="3"/>
          <c:order val="3"/>
          <c:tx>
            <c:v>0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0847-4A11-9143-9B0174892534}"/>
            </c:ext>
          </c:extLst>
        </c:ser>
        <c:ser>
          <c:idx val="4"/>
          <c:order val="4"/>
          <c:tx>
            <c:v>0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847-4A11-9143-9B0174892534}"/>
            </c:ext>
          </c:extLst>
        </c:ser>
        <c:ser>
          <c:idx val="5"/>
          <c:order val="5"/>
          <c:tx>
            <c:v>0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0847-4A11-9143-9B0174892534}"/>
            </c:ext>
          </c:extLst>
        </c:ser>
        <c:ser>
          <c:idx val="6"/>
          <c:order val="6"/>
          <c:tx>
            <c:v>0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6-0847-4A11-9143-9B0174892534}"/>
            </c:ext>
          </c:extLst>
        </c:ser>
        <c:ser>
          <c:idx val="7"/>
          <c:order val="7"/>
          <c:tx>
            <c:v>0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0847-4A11-9143-9B0174892534}"/>
            </c:ext>
          </c:extLst>
        </c:ser>
        <c:ser>
          <c:idx val="8"/>
          <c:order val="8"/>
          <c:tx>
            <c:v>0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847-4A11-9143-9B0174892534}"/>
            </c:ext>
          </c:extLst>
        </c:ser>
        <c:ser>
          <c:idx val="9"/>
          <c:order val="9"/>
          <c:tx>
            <c:v>0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9-0847-4A11-9143-9B0174892534}"/>
            </c:ext>
          </c:extLst>
        </c:ser>
        <c:ser>
          <c:idx val="10"/>
          <c:order val="10"/>
          <c:tx>
            <c:v>0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A-0847-4A11-9143-9B0174892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545353984"/>
        <c:axId val="-545352352"/>
        <c:axId val="0"/>
      </c:bar3DChart>
      <c:catAx>
        <c:axId val="-545353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545352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54535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-545353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2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" r="0.75" t="1" header="0" footer="0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311150</xdr:colOff>
      <xdr:row>1</xdr:row>
      <xdr:rowOff>95250</xdr:rowOff>
    </xdr:from>
    <xdr:to>
      <xdr:col>2</xdr:col>
      <xdr:colOff>1047750</xdr:colOff>
      <xdr:row>5</xdr:row>
      <xdr:rowOff>57150</xdr:rowOff>
    </xdr:to>
    <xdr:pic>
      <xdr:nvPicPr>
        <xdr:cNvPr id="4453" name="Imagen 3">
          <a:extLst>
            <a:ext uri="{FF2B5EF4-FFF2-40B4-BE49-F238E27FC236}">
              <a16:creationId xmlns:a16="http://schemas.microsoft.com/office/drawing/2014/main" id="{00000000-0008-0000-0E00-0000651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400" y="196850"/>
          <a:ext cx="736600" cy="825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469900</xdr:colOff>
      <xdr:row>1</xdr:row>
      <xdr:rowOff>31750</xdr:rowOff>
    </xdr:from>
    <xdr:to>
      <xdr:col>2</xdr:col>
      <xdr:colOff>1238250</xdr:colOff>
      <xdr:row>5</xdr:row>
      <xdr:rowOff>120650</xdr:rowOff>
    </xdr:to>
    <xdr:pic>
      <xdr:nvPicPr>
        <xdr:cNvPr id="5481" name="Imagen 3">
          <a:extLst>
            <a:ext uri="{FF2B5EF4-FFF2-40B4-BE49-F238E27FC236}">
              <a16:creationId xmlns:a16="http://schemas.microsoft.com/office/drawing/2014/main" id="{00000000-0008-0000-1000-00006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0" y="133350"/>
          <a:ext cx="768350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</xdr:colOff>
      <xdr:row>1</xdr:row>
      <xdr:rowOff>31750</xdr:rowOff>
    </xdr:from>
    <xdr:to>
      <xdr:col>2</xdr:col>
      <xdr:colOff>908050</xdr:colOff>
      <xdr:row>5</xdr:row>
      <xdr:rowOff>0</xdr:rowOff>
    </xdr:to>
    <xdr:pic>
      <xdr:nvPicPr>
        <xdr:cNvPr id="7526" name="Imagen 3">
          <a:extLst>
            <a:ext uri="{FF2B5EF4-FFF2-40B4-BE49-F238E27FC236}">
              <a16:creationId xmlns:a16="http://schemas.microsoft.com/office/drawing/2014/main" id="{00000000-0008-0000-1100-0000661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33350"/>
          <a:ext cx="762000" cy="8318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69850</xdr:rowOff>
    </xdr:from>
    <xdr:to>
      <xdr:col>2</xdr:col>
      <xdr:colOff>1193800</xdr:colOff>
      <xdr:row>4</xdr:row>
      <xdr:rowOff>114300</xdr:rowOff>
    </xdr:to>
    <xdr:pic>
      <xdr:nvPicPr>
        <xdr:cNvPr id="6503" name="Imagen 3">
          <a:extLst>
            <a:ext uri="{FF2B5EF4-FFF2-40B4-BE49-F238E27FC236}">
              <a16:creationId xmlns:a16="http://schemas.microsoft.com/office/drawing/2014/main" id="{00000000-0008-0000-1200-00006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69850"/>
          <a:ext cx="736600" cy="8191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</xdr:colOff>
      <xdr:row>1</xdr:row>
      <xdr:rowOff>31750</xdr:rowOff>
    </xdr:from>
    <xdr:to>
      <xdr:col>2</xdr:col>
      <xdr:colOff>889000</xdr:colOff>
      <xdr:row>5</xdr:row>
      <xdr:rowOff>0</xdr:rowOff>
    </xdr:to>
    <xdr:pic>
      <xdr:nvPicPr>
        <xdr:cNvPr id="8549" name="Imagen 3">
          <a:extLst>
            <a:ext uri="{FF2B5EF4-FFF2-40B4-BE49-F238E27FC236}">
              <a16:creationId xmlns:a16="http://schemas.microsoft.com/office/drawing/2014/main" id="{00000000-0008-0000-1300-0000652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33350"/>
          <a:ext cx="742950" cy="8318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</xdr:colOff>
      <xdr:row>1</xdr:row>
      <xdr:rowOff>31750</xdr:rowOff>
    </xdr:from>
    <xdr:to>
      <xdr:col>2</xdr:col>
      <xdr:colOff>908050</xdr:colOff>
      <xdr:row>5</xdr:row>
      <xdr:rowOff>0</xdr:rowOff>
    </xdr:to>
    <xdr:pic>
      <xdr:nvPicPr>
        <xdr:cNvPr id="9573" name="Imagen 3">
          <a:extLst>
            <a:ext uri="{FF2B5EF4-FFF2-40B4-BE49-F238E27FC236}">
              <a16:creationId xmlns:a16="http://schemas.microsoft.com/office/drawing/2014/main" id="{00000000-0008-0000-1500-0000652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133350"/>
          <a:ext cx="762000" cy="8318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31</xdr:row>
      <xdr:rowOff>0</xdr:rowOff>
    </xdr:from>
    <xdr:to>
      <xdr:col>11</xdr:col>
      <xdr:colOff>158750</xdr:colOff>
      <xdr:row>31</xdr:row>
      <xdr:rowOff>0</xdr:rowOff>
    </xdr:to>
    <xdr:graphicFrame macro="">
      <xdr:nvGraphicFramePr>
        <xdr:cNvPr id="1381" name="Chart 1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146050</xdr:colOff>
      <xdr:row>1</xdr:row>
      <xdr:rowOff>31750</xdr:rowOff>
    </xdr:from>
    <xdr:to>
      <xdr:col>2</xdr:col>
      <xdr:colOff>908050</xdr:colOff>
      <xdr:row>5</xdr:row>
      <xdr:rowOff>0</xdr:rowOff>
    </xdr:to>
    <xdr:pic>
      <xdr:nvPicPr>
        <xdr:cNvPr id="336955" name="Imagen 3">
          <a:extLst>
            <a:ext uri="{FF2B5EF4-FFF2-40B4-BE49-F238E27FC236}">
              <a16:creationId xmlns:a16="http://schemas.microsoft.com/office/drawing/2014/main" id="{00000000-0008-0000-1B00-00003B24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" y="133350"/>
          <a:ext cx="762000" cy="83185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2/PARTICIPACIONES/ACUMPAR%202022%20SIPA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TIN%202020/PARTICIPACIONES/ACUMPAR%202020%20SIPA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parcial"/>
      <sheetName val="PRESUEGRESOS ley"/>
      <sheetName val="PRESUFONDO"/>
      <sheetName val="ACUMMES PRES"/>
      <sheetName val="AMPLIAPRES"/>
      <sheetName val="ACUMMES"/>
      <sheetName val="ACUMMUN"/>
      <sheetName val="BANCOS (2018-21)"/>
      <sheetName val="Hoja2"/>
      <sheetName val="AUTORIAJUSTES ENERO"/>
      <sheetName val="AUTORIAJUSTES MAR "/>
      <sheetName val="AUTORIAJUSTES COEF"/>
      <sheetName val="AUTORIAJUSTES COEF 2"/>
      <sheetName val="AUTORIAJUSTES COEF 3"/>
      <sheetName val="AUTORIAJUSTES MAY"/>
      <sheetName val="AUTORIAJUSTES AGO"/>
      <sheetName val="AUTORIAJUSTES OCT"/>
      <sheetName val="AUTORIAJUSTES NOV"/>
      <sheetName val="AUTORIAJUSTES DIC"/>
      <sheetName val="validación"/>
      <sheetName val="ampliaciones FM"/>
      <sheetName val="ampliaciones GAS"/>
      <sheetName val="ampliaciones FG"/>
      <sheetName val="ampliaciones MIXTO"/>
      <sheetName val="REDUCCIONES"/>
      <sheetName val="PAGOSFM"/>
      <sheetName val="PAGOSFM SIIF"/>
      <sheetName val="AUTORIFM"/>
      <sheetName val="BANCOFM"/>
      <sheetName val="integra GASOLINAS"/>
      <sheetName val="integra pago IEPS"/>
      <sheetName val="PAGOS IEPS SIIF "/>
      <sheetName val="AUTORIZA IEPS"/>
      <sheetName val="BANCOFG IEPS"/>
      <sheetName val="Comparativo cedulas vs sipam"/>
      <sheetName val="integra pago FG "/>
      <sheetName val="PAGOSFG SIIF "/>
      <sheetName val="AUTORIZAFG"/>
      <sheetName val="BANCOFG"/>
      <sheetName val="RECIBE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E11">
            <v>128023748</v>
          </cell>
          <cell r="F11">
            <v>0</v>
          </cell>
          <cell r="G11">
            <v>0</v>
          </cell>
          <cell r="H11">
            <v>616784</v>
          </cell>
          <cell r="I11">
            <v>8028171</v>
          </cell>
          <cell r="J11">
            <v>6106924</v>
          </cell>
          <cell r="K11">
            <v>3480220</v>
          </cell>
          <cell r="L11">
            <v>218176</v>
          </cell>
          <cell r="M11">
            <v>0</v>
          </cell>
          <cell r="N11">
            <v>0</v>
          </cell>
        </row>
        <row r="12">
          <cell r="E12">
            <v>181828551</v>
          </cell>
          <cell r="F12">
            <v>69991248</v>
          </cell>
          <cell r="G12">
            <v>3319446</v>
          </cell>
          <cell r="H12">
            <v>878115</v>
          </cell>
          <cell r="I12">
            <v>4270705</v>
          </cell>
          <cell r="J12">
            <v>6352187</v>
          </cell>
          <cell r="K12">
            <v>3801024</v>
          </cell>
          <cell r="L12">
            <v>218176</v>
          </cell>
          <cell r="M12">
            <v>18317415</v>
          </cell>
          <cell r="N12">
            <v>0</v>
          </cell>
        </row>
        <row r="13">
          <cell r="E13">
            <v>132807676</v>
          </cell>
          <cell r="F13">
            <v>77061762</v>
          </cell>
          <cell r="G13">
            <v>5739625</v>
          </cell>
          <cell r="H13">
            <v>678293</v>
          </cell>
          <cell r="I13">
            <v>4270705</v>
          </cell>
          <cell r="J13">
            <v>6370066</v>
          </cell>
          <cell r="K13">
            <v>3466037</v>
          </cell>
          <cell r="L13">
            <v>218176</v>
          </cell>
          <cell r="M13">
            <v>32620055</v>
          </cell>
          <cell r="N13">
            <v>0</v>
          </cell>
        </row>
        <row r="14">
          <cell r="E14">
            <v>187644459</v>
          </cell>
          <cell r="F14">
            <v>70032411</v>
          </cell>
          <cell r="G14">
            <v>2519626</v>
          </cell>
          <cell r="H14">
            <v>707356</v>
          </cell>
          <cell r="I14">
            <v>4270708</v>
          </cell>
          <cell r="J14">
            <v>5825299</v>
          </cell>
          <cell r="K14">
            <v>2923205</v>
          </cell>
          <cell r="L14">
            <v>218182</v>
          </cell>
          <cell r="M14">
            <v>22017173</v>
          </cell>
          <cell r="N14">
            <v>0</v>
          </cell>
        </row>
        <row r="15">
          <cell r="E15">
            <v>125841245</v>
          </cell>
          <cell r="F15">
            <v>76844945</v>
          </cell>
          <cell r="G15">
            <v>2376414</v>
          </cell>
          <cell r="H15">
            <v>560678</v>
          </cell>
          <cell r="I15">
            <v>13239312</v>
          </cell>
          <cell r="J15">
            <v>6292318</v>
          </cell>
          <cell r="K15">
            <v>2930310</v>
          </cell>
          <cell r="L15">
            <v>218182</v>
          </cell>
          <cell r="M15">
            <v>12281678</v>
          </cell>
          <cell r="N15">
            <v>0</v>
          </cell>
        </row>
        <row r="16">
          <cell r="E16">
            <v>91588275</v>
          </cell>
          <cell r="F16">
            <v>69667666</v>
          </cell>
          <cell r="G16">
            <v>2514597</v>
          </cell>
          <cell r="H16">
            <v>274798</v>
          </cell>
          <cell r="I16">
            <v>4337027</v>
          </cell>
          <cell r="J16">
            <v>5201857</v>
          </cell>
          <cell r="K16">
            <v>2425265</v>
          </cell>
          <cell r="L16">
            <v>218182</v>
          </cell>
          <cell r="M16">
            <v>11518160</v>
          </cell>
          <cell r="N16">
            <v>0</v>
          </cell>
        </row>
        <row r="17">
          <cell r="E17">
            <v>120899213</v>
          </cell>
          <cell r="F17">
            <v>93901607</v>
          </cell>
          <cell r="G17">
            <v>3300</v>
          </cell>
          <cell r="H17">
            <v>1070406</v>
          </cell>
          <cell r="I17">
            <v>4270711</v>
          </cell>
          <cell r="J17">
            <v>4217403</v>
          </cell>
          <cell r="K17">
            <v>2210916</v>
          </cell>
          <cell r="L17">
            <v>218189</v>
          </cell>
          <cell r="M17">
            <v>11998535</v>
          </cell>
          <cell r="N17">
            <v>0</v>
          </cell>
        </row>
        <row r="18">
          <cell r="E18">
            <v>120101221</v>
          </cell>
          <cell r="F18">
            <v>71851758</v>
          </cell>
          <cell r="G18">
            <v>1169359</v>
          </cell>
          <cell r="H18">
            <v>836989</v>
          </cell>
          <cell r="I18">
            <v>9956990</v>
          </cell>
          <cell r="J18">
            <v>4589741</v>
          </cell>
          <cell r="K18">
            <v>2488625</v>
          </cell>
          <cell r="L18">
            <v>218183</v>
          </cell>
          <cell r="M18">
            <v>16143959</v>
          </cell>
          <cell r="N18">
            <v>0</v>
          </cell>
        </row>
        <row r="19">
          <cell r="E19">
            <v>118641392</v>
          </cell>
          <cell r="F19">
            <v>70639799</v>
          </cell>
          <cell r="G19">
            <v>2658310</v>
          </cell>
          <cell r="H19">
            <v>649610</v>
          </cell>
          <cell r="I19">
            <v>4270708</v>
          </cell>
          <cell r="J19">
            <v>5305470</v>
          </cell>
          <cell r="K19">
            <v>2833762</v>
          </cell>
          <cell r="L19">
            <v>218183</v>
          </cell>
          <cell r="M19">
            <v>14294085</v>
          </cell>
          <cell r="N19">
            <v>1182392</v>
          </cell>
        </row>
        <row r="20">
          <cell r="E20">
            <v>115637553</v>
          </cell>
          <cell r="F20">
            <v>71036620</v>
          </cell>
          <cell r="G20">
            <v>3389696</v>
          </cell>
          <cell r="H20">
            <v>500598</v>
          </cell>
          <cell r="I20">
            <v>4270708</v>
          </cell>
          <cell r="J20">
            <v>4874701</v>
          </cell>
          <cell r="K20">
            <v>2501560</v>
          </cell>
          <cell r="L20">
            <v>218183</v>
          </cell>
          <cell r="M20">
            <v>12664506</v>
          </cell>
          <cell r="N20">
            <v>467977</v>
          </cell>
        </row>
        <row r="21">
          <cell r="E21">
            <v>122284231</v>
          </cell>
          <cell r="F21">
            <v>73200538</v>
          </cell>
          <cell r="G21">
            <v>4457671</v>
          </cell>
          <cell r="H21">
            <v>690657</v>
          </cell>
          <cell r="I21">
            <v>8405035</v>
          </cell>
          <cell r="J21">
            <v>4962388</v>
          </cell>
          <cell r="K21">
            <v>2505798</v>
          </cell>
          <cell r="L21">
            <v>218183</v>
          </cell>
          <cell r="M21">
            <v>15875688</v>
          </cell>
          <cell r="N21">
            <v>1016747</v>
          </cell>
        </row>
        <row r="22">
          <cell r="E22">
            <v>125277225</v>
          </cell>
          <cell r="F22">
            <v>144020846</v>
          </cell>
          <cell r="G22">
            <v>6162342</v>
          </cell>
          <cell r="H22">
            <v>694586</v>
          </cell>
          <cell r="I22">
            <v>4270708</v>
          </cell>
          <cell r="J22">
            <v>5493209</v>
          </cell>
          <cell r="K22">
            <v>2898591</v>
          </cell>
          <cell r="L22">
            <v>218183</v>
          </cell>
          <cell r="M22">
            <v>30727414</v>
          </cell>
          <cell r="N22">
            <v>1117731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P73"/>
  <sheetViews>
    <sheetView view="pageBreakPreview" topLeftCell="D39" zoomScale="75" zoomScaleNormal="75" zoomScaleSheetLayoutView="75" workbookViewId="0">
      <selection activeCell="L10" sqref="L10:M67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5" width="19.7265625" style="12" customWidth="1"/>
    <col min="6" max="7" width="19.7265625" style="1" customWidth="1"/>
    <col min="8" max="8" width="19.7265625" style="12" customWidth="1"/>
    <col min="9" max="13" width="18.7265625" style="12" customWidth="1"/>
    <col min="14" max="14" width="21.26953125" style="12" customWidth="1"/>
    <col min="15" max="15" width="4" style="1" customWidth="1"/>
    <col min="16" max="16" width="1.26953125" style="1" customWidth="1"/>
    <col min="17" max="17" width="26.7265625" style="1" customWidth="1"/>
    <col min="18" max="16384" width="11.453125" style="1"/>
  </cols>
  <sheetData>
    <row r="1" spans="1:16" ht="8.25" customHeight="1" thickTop="1">
      <c r="A1" s="41"/>
      <c r="B1" s="45"/>
      <c r="C1" s="45"/>
      <c r="D1" s="49"/>
      <c r="E1" s="49"/>
      <c r="F1" s="45"/>
      <c r="G1" s="45"/>
      <c r="H1" s="49"/>
      <c r="I1" s="49"/>
      <c r="J1" s="49"/>
      <c r="K1" s="49"/>
      <c r="L1" s="49"/>
      <c r="M1" s="49"/>
      <c r="N1" s="49"/>
      <c r="O1" s="45"/>
      <c r="P1" s="46"/>
    </row>
    <row r="2" spans="1:16" ht="20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P2" s="47"/>
    </row>
    <row r="3" spans="1:16" ht="20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47"/>
    </row>
    <row r="4" spans="1:16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P4" s="47"/>
    </row>
    <row r="5" spans="1:16" ht="17.2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P5" s="47"/>
    </row>
    <row r="6" spans="1:16" ht="20.25" customHeight="1">
      <c r="A6" s="42"/>
      <c r="C6" s="141" t="s">
        <v>163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P6" s="47"/>
    </row>
    <row r="7" spans="1:16" ht="8.25" customHeight="1" thickBot="1">
      <c r="A7" s="42"/>
      <c r="D7" s="1"/>
      <c r="E7" s="1"/>
      <c r="H7" s="1"/>
      <c r="I7" s="1"/>
      <c r="J7" s="1"/>
      <c r="K7" s="1"/>
      <c r="L7" s="1"/>
      <c r="M7" s="1"/>
      <c r="N7" s="1"/>
      <c r="P7" s="47"/>
    </row>
    <row r="8" spans="1:16">
      <c r="A8" s="42"/>
      <c r="C8" s="20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117" t="s">
        <v>164</v>
      </c>
      <c r="N8" s="61" t="s">
        <v>10</v>
      </c>
      <c r="P8" s="47"/>
    </row>
    <row r="9" spans="1:16" ht="13.5" thickBot="1">
      <c r="A9" s="42"/>
      <c r="C9" s="14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14" t="s">
        <v>95</v>
      </c>
      <c r="I9" s="14" t="s">
        <v>96</v>
      </c>
      <c r="J9" s="14" t="s">
        <v>97</v>
      </c>
      <c r="K9" s="14" t="s">
        <v>98</v>
      </c>
      <c r="L9" s="14" t="s">
        <v>130</v>
      </c>
      <c r="M9" s="122" t="s">
        <v>158</v>
      </c>
      <c r="N9" s="63" t="s">
        <v>82</v>
      </c>
      <c r="P9" s="47"/>
    </row>
    <row r="10" spans="1:16">
      <c r="A10" s="42"/>
      <c r="C10" s="5" t="s">
        <v>100</v>
      </c>
      <c r="D10" s="58">
        <v>952573</v>
      </c>
      <c r="E10" s="58"/>
      <c r="F10" s="58"/>
      <c r="G10" s="58">
        <v>8879</v>
      </c>
      <c r="H10" s="58">
        <v>21405</v>
      </c>
      <c r="I10" s="58">
        <v>23109</v>
      </c>
      <c r="J10" s="60">
        <v>11919</v>
      </c>
      <c r="K10" s="60">
        <v>1196</v>
      </c>
      <c r="L10" s="58">
        <v>0</v>
      </c>
      <c r="M10" s="58">
        <v>0</v>
      </c>
      <c r="N10" s="97">
        <f>SUM(D10:L10)</f>
        <v>1019081</v>
      </c>
      <c r="P10" s="47"/>
    </row>
    <row r="11" spans="1:16">
      <c r="A11" s="42"/>
      <c r="C11" s="5" t="s">
        <v>12</v>
      </c>
      <c r="D11" s="58">
        <v>788794</v>
      </c>
      <c r="E11" s="58"/>
      <c r="F11" s="58"/>
      <c r="G11" s="58">
        <v>7353</v>
      </c>
      <c r="H11" s="58">
        <v>17724</v>
      </c>
      <c r="I11" s="58">
        <v>18567</v>
      </c>
      <c r="J11" s="60">
        <v>9577</v>
      </c>
      <c r="K11" s="60">
        <v>991</v>
      </c>
      <c r="L11" s="58">
        <v>0</v>
      </c>
      <c r="M11" s="58">
        <v>0</v>
      </c>
      <c r="N11" s="97">
        <f t="shared" ref="N11:N68" si="0">SUM(D11:L11)</f>
        <v>843006</v>
      </c>
      <c r="P11" s="47"/>
    </row>
    <row r="12" spans="1:16">
      <c r="A12" s="42"/>
      <c r="C12" s="5" t="s">
        <v>101</v>
      </c>
      <c r="D12" s="58">
        <v>635632</v>
      </c>
      <c r="E12" s="58"/>
      <c r="F12" s="58"/>
      <c r="G12" s="58">
        <v>5925</v>
      </c>
      <c r="H12" s="58">
        <v>14283</v>
      </c>
      <c r="I12" s="58">
        <v>10951</v>
      </c>
      <c r="J12" s="60">
        <v>5648</v>
      </c>
      <c r="K12" s="60">
        <v>798</v>
      </c>
      <c r="L12" s="58">
        <v>0</v>
      </c>
      <c r="M12" s="58">
        <v>0</v>
      </c>
      <c r="N12" s="97">
        <f t="shared" si="0"/>
        <v>673237</v>
      </c>
      <c r="P12" s="47"/>
    </row>
    <row r="13" spans="1:16">
      <c r="A13" s="42"/>
      <c r="C13" s="5" t="s">
        <v>102</v>
      </c>
      <c r="D13" s="58">
        <v>729543</v>
      </c>
      <c r="E13" s="58"/>
      <c r="F13" s="58"/>
      <c r="G13" s="58">
        <v>6800</v>
      </c>
      <c r="H13" s="58">
        <v>16393</v>
      </c>
      <c r="I13" s="58">
        <v>16989</v>
      </c>
      <c r="J13" s="60">
        <v>8764</v>
      </c>
      <c r="K13" s="60">
        <v>916</v>
      </c>
      <c r="L13" s="58">
        <v>0</v>
      </c>
      <c r="M13" s="58">
        <v>0</v>
      </c>
      <c r="N13" s="97">
        <f t="shared" si="0"/>
        <v>779405</v>
      </c>
      <c r="P13" s="47"/>
    </row>
    <row r="14" spans="1:16">
      <c r="A14" s="42"/>
      <c r="C14" s="5" t="s">
        <v>103</v>
      </c>
      <c r="D14" s="58">
        <v>4874428</v>
      </c>
      <c r="E14" s="58"/>
      <c r="F14" s="58"/>
      <c r="G14" s="58">
        <v>45437</v>
      </c>
      <c r="H14" s="58">
        <v>109530</v>
      </c>
      <c r="I14" s="58">
        <v>150533</v>
      </c>
      <c r="J14" s="60">
        <v>77646</v>
      </c>
      <c r="K14" s="60">
        <v>6122</v>
      </c>
      <c r="L14" s="58">
        <v>0</v>
      </c>
      <c r="M14" s="58">
        <v>0</v>
      </c>
      <c r="N14" s="97">
        <f t="shared" si="0"/>
        <v>5263696</v>
      </c>
      <c r="P14" s="47"/>
    </row>
    <row r="15" spans="1:16">
      <c r="A15" s="42"/>
      <c r="C15" s="5" t="s">
        <v>104</v>
      </c>
      <c r="D15" s="58">
        <v>1018140</v>
      </c>
      <c r="E15" s="58"/>
      <c r="F15" s="58"/>
      <c r="G15" s="58">
        <v>9491</v>
      </c>
      <c r="H15" s="58">
        <v>22878</v>
      </c>
      <c r="I15" s="58">
        <v>28378</v>
      </c>
      <c r="J15" s="60">
        <v>14638</v>
      </c>
      <c r="K15" s="60">
        <v>1279</v>
      </c>
      <c r="L15" s="58">
        <v>0</v>
      </c>
      <c r="M15" s="58">
        <v>0</v>
      </c>
      <c r="N15" s="97">
        <f t="shared" si="0"/>
        <v>1094804</v>
      </c>
      <c r="P15" s="47"/>
    </row>
    <row r="16" spans="1:16">
      <c r="A16" s="42"/>
      <c r="C16" s="5" t="s">
        <v>105</v>
      </c>
      <c r="D16" s="58">
        <v>2015944</v>
      </c>
      <c r="E16" s="58"/>
      <c r="F16" s="58"/>
      <c r="G16" s="58">
        <v>18792</v>
      </c>
      <c r="H16" s="58">
        <v>45299</v>
      </c>
      <c r="I16" s="58">
        <v>46240</v>
      </c>
      <c r="J16" s="60">
        <v>23852</v>
      </c>
      <c r="K16" s="60">
        <v>2532</v>
      </c>
      <c r="L16" s="58">
        <v>0</v>
      </c>
      <c r="M16" s="58">
        <v>0</v>
      </c>
      <c r="N16" s="97">
        <f t="shared" si="0"/>
        <v>2152659</v>
      </c>
      <c r="P16" s="47"/>
    </row>
    <row r="17" spans="1:16">
      <c r="A17" s="42"/>
      <c r="C17" s="5" t="s">
        <v>18</v>
      </c>
      <c r="D17" s="58">
        <v>1312608</v>
      </c>
      <c r="E17" s="58"/>
      <c r="F17" s="58"/>
      <c r="G17" s="58">
        <v>12235</v>
      </c>
      <c r="H17" s="58">
        <v>29495</v>
      </c>
      <c r="I17" s="58">
        <v>43226</v>
      </c>
      <c r="J17" s="60">
        <v>22296</v>
      </c>
      <c r="K17" s="60">
        <v>1649</v>
      </c>
      <c r="L17" s="58">
        <v>0</v>
      </c>
      <c r="M17" s="58">
        <v>0</v>
      </c>
      <c r="N17" s="97">
        <f t="shared" si="0"/>
        <v>1421509</v>
      </c>
      <c r="P17" s="47"/>
    </row>
    <row r="18" spans="1:16">
      <c r="A18" s="42"/>
      <c r="C18" s="5" t="s">
        <v>19</v>
      </c>
      <c r="D18" s="58">
        <v>2054428</v>
      </c>
      <c r="E18" s="58"/>
      <c r="F18" s="58"/>
      <c r="G18" s="58">
        <v>19150</v>
      </c>
      <c r="H18" s="58">
        <v>46164</v>
      </c>
      <c r="I18" s="58">
        <v>41807</v>
      </c>
      <c r="J18" s="60">
        <v>21565</v>
      </c>
      <c r="K18" s="60">
        <v>2580</v>
      </c>
      <c r="L18" s="58">
        <v>0</v>
      </c>
      <c r="M18" s="58">
        <v>0</v>
      </c>
      <c r="N18" s="97">
        <f t="shared" si="0"/>
        <v>2185694</v>
      </c>
      <c r="P18" s="47"/>
    </row>
    <row r="19" spans="1:16">
      <c r="A19" s="42"/>
      <c r="C19" s="5" t="s">
        <v>106</v>
      </c>
      <c r="D19" s="58">
        <v>496517</v>
      </c>
      <c r="E19" s="58"/>
      <c r="F19" s="58"/>
      <c r="G19" s="58">
        <v>4628</v>
      </c>
      <c r="H19" s="58">
        <v>11157</v>
      </c>
      <c r="I19" s="58">
        <v>8085</v>
      </c>
      <c r="J19" s="60">
        <v>4171</v>
      </c>
      <c r="K19" s="60">
        <v>624</v>
      </c>
      <c r="L19" s="58">
        <v>0</v>
      </c>
      <c r="M19" s="58">
        <v>0</v>
      </c>
      <c r="N19" s="97">
        <f t="shared" si="0"/>
        <v>525182</v>
      </c>
      <c r="P19" s="47"/>
    </row>
    <row r="20" spans="1:16">
      <c r="A20" s="42"/>
      <c r="C20" s="5" t="s">
        <v>107</v>
      </c>
      <c r="D20" s="58">
        <v>570449</v>
      </c>
      <c r="E20" s="58"/>
      <c r="F20" s="58"/>
      <c r="G20" s="58">
        <v>5317</v>
      </c>
      <c r="H20" s="58">
        <v>12818</v>
      </c>
      <c r="I20" s="58">
        <v>10923</v>
      </c>
      <c r="J20" s="60">
        <v>5634</v>
      </c>
      <c r="K20" s="60">
        <v>716</v>
      </c>
      <c r="L20" s="58">
        <v>0</v>
      </c>
      <c r="M20" s="58">
        <v>0</v>
      </c>
      <c r="N20" s="97">
        <f t="shared" si="0"/>
        <v>605857</v>
      </c>
      <c r="P20" s="47"/>
    </row>
    <row r="21" spans="1:16">
      <c r="A21" s="42"/>
      <c r="C21" s="5" t="s">
        <v>20</v>
      </c>
      <c r="D21" s="58">
        <v>21754348</v>
      </c>
      <c r="E21" s="58"/>
      <c r="F21" s="58"/>
      <c r="G21" s="58">
        <v>202782</v>
      </c>
      <c r="H21" s="58">
        <v>488826</v>
      </c>
      <c r="I21" s="58">
        <v>757226</v>
      </c>
      <c r="J21" s="60">
        <v>390585</v>
      </c>
      <c r="K21" s="60">
        <v>27322</v>
      </c>
      <c r="L21" s="58">
        <v>0</v>
      </c>
      <c r="M21" s="58">
        <v>0</v>
      </c>
      <c r="N21" s="97">
        <f t="shared" si="0"/>
        <v>23621089</v>
      </c>
      <c r="P21" s="47"/>
    </row>
    <row r="22" spans="1:16">
      <c r="A22" s="42"/>
      <c r="C22" s="5" t="s">
        <v>22</v>
      </c>
      <c r="D22" s="58">
        <v>1223876</v>
      </c>
      <c r="E22" s="58"/>
      <c r="F22" s="58"/>
      <c r="G22" s="58">
        <v>11408</v>
      </c>
      <c r="H22" s="58">
        <v>27501</v>
      </c>
      <c r="I22" s="58">
        <v>29985</v>
      </c>
      <c r="J22" s="60">
        <v>15466</v>
      </c>
      <c r="K22" s="60">
        <v>1537</v>
      </c>
      <c r="L22" s="58">
        <v>0</v>
      </c>
      <c r="M22" s="58">
        <v>0</v>
      </c>
      <c r="N22" s="97">
        <f t="shared" si="0"/>
        <v>1309773</v>
      </c>
      <c r="P22" s="47"/>
    </row>
    <row r="23" spans="1:16">
      <c r="A23" s="42"/>
      <c r="C23" s="5" t="s">
        <v>108</v>
      </c>
      <c r="D23" s="58">
        <v>841272</v>
      </c>
      <c r="E23" s="58"/>
      <c r="F23" s="58"/>
      <c r="G23" s="58">
        <v>7842</v>
      </c>
      <c r="H23" s="58">
        <v>18904</v>
      </c>
      <c r="I23" s="58">
        <v>23032</v>
      </c>
      <c r="J23" s="60">
        <v>11880</v>
      </c>
      <c r="K23" s="60">
        <v>1057</v>
      </c>
      <c r="L23" s="58">
        <v>0</v>
      </c>
      <c r="M23" s="58">
        <v>0</v>
      </c>
      <c r="N23" s="97">
        <f t="shared" si="0"/>
        <v>903987</v>
      </c>
      <c r="P23" s="47"/>
    </row>
    <row r="24" spans="1:16">
      <c r="A24" s="42"/>
      <c r="C24" s="5" t="s">
        <v>109</v>
      </c>
      <c r="D24" s="58">
        <v>3407283</v>
      </c>
      <c r="E24" s="58"/>
      <c r="F24" s="58"/>
      <c r="G24" s="58">
        <v>31761</v>
      </c>
      <c r="H24" s="58">
        <v>76563</v>
      </c>
      <c r="I24" s="58">
        <v>77483</v>
      </c>
      <c r="J24" s="60">
        <v>39966</v>
      </c>
      <c r="K24" s="60">
        <v>4279</v>
      </c>
      <c r="L24" s="58">
        <v>0</v>
      </c>
      <c r="M24" s="58">
        <v>0</v>
      </c>
      <c r="N24" s="97">
        <f t="shared" si="0"/>
        <v>3637335</v>
      </c>
      <c r="P24" s="47"/>
    </row>
    <row r="25" spans="1:16">
      <c r="A25" s="42"/>
      <c r="C25" s="5" t="s">
        <v>110</v>
      </c>
      <c r="D25" s="58">
        <v>2188451</v>
      </c>
      <c r="E25" s="58"/>
      <c r="F25" s="58"/>
      <c r="G25" s="58">
        <v>20400</v>
      </c>
      <c r="H25" s="58">
        <v>49175</v>
      </c>
      <c r="I25" s="58">
        <v>74597</v>
      </c>
      <c r="J25" s="60">
        <v>38478</v>
      </c>
      <c r="K25" s="60">
        <v>2749</v>
      </c>
      <c r="L25" s="58">
        <v>0</v>
      </c>
      <c r="M25" s="58">
        <v>0</v>
      </c>
      <c r="N25" s="97">
        <f t="shared" si="0"/>
        <v>2373850</v>
      </c>
      <c r="P25" s="47"/>
    </row>
    <row r="26" spans="1:16">
      <c r="A26" s="42"/>
      <c r="C26" s="5" t="s">
        <v>27</v>
      </c>
      <c r="D26" s="58">
        <v>19975350</v>
      </c>
      <c r="E26" s="58"/>
      <c r="F26" s="58"/>
      <c r="G26" s="58">
        <v>186199</v>
      </c>
      <c r="H26" s="58">
        <v>448852</v>
      </c>
      <c r="I26" s="58">
        <v>673847</v>
      </c>
      <c r="J26" s="60">
        <v>347578</v>
      </c>
      <c r="K26" s="60">
        <v>25087</v>
      </c>
      <c r="L26" s="58">
        <v>0</v>
      </c>
      <c r="M26" s="58">
        <v>0</v>
      </c>
      <c r="N26" s="97">
        <f t="shared" si="0"/>
        <v>21656913</v>
      </c>
      <c r="P26" s="47"/>
    </row>
    <row r="27" spans="1:16">
      <c r="A27" s="42"/>
      <c r="C27" s="5" t="s">
        <v>28</v>
      </c>
      <c r="D27" s="58">
        <v>863025</v>
      </c>
      <c r="E27" s="58"/>
      <c r="F27" s="58"/>
      <c r="G27" s="58">
        <v>8045</v>
      </c>
      <c r="H27" s="58">
        <v>19392</v>
      </c>
      <c r="I27" s="58">
        <v>18291</v>
      </c>
      <c r="J27" s="60">
        <v>9435</v>
      </c>
      <c r="K27" s="60">
        <v>1084</v>
      </c>
      <c r="L27" s="58">
        <v>0</v>
      </c>
      <c r="M27" s="58">
        <v>0</v>
      </c>
      <c r="N27" s="97">
        <f t="shared" si="0"/>
        <v>919272</v>
      </c>
      <c r="P27" s="47"/>
    </row>
    <row r="28" spans="1:16">
      <c r="A28" s="42"/>
      <c r="C28" s="5" t="s">
        <v>111</v>
      </c>
      <c r="D28" s="58">
        <v>3383373</v>
      </c>
      <c r="E28" s="58"/>
      <c r="F28" s="58"/>
      <c r="G28" s="58">
        <v>31538</v>
      </c>
      <c r="H28" s="58">
        <v>76025</v>
      </c>
      <c r="I28" s="58">
        <v>89279</v>
      </c>
      <c r="J28" s="60">
        <v>46051</v>
      </c>
      <c r="K28" s="60">
        <v>4249</v>
      </c>
      <c r="L28" s="58">
        <v>0</v>
      </c>
      <c r="M28" s="58">
        <v>0</v>
      </c>
      <c r="N28" s="97">
        <f t="shared" si="0"/>
        <v>3630515</v>
      </c>
      <c r="P28" s="47"/>
    </row>
    <row r="29" spans="1:16">
      <c r="A29" s="42"/>
      <c r="C29" s="5" t="s">
        <v>112</v>
      </c>
      <c r="D29" s="58">
        <v>7749146</v>
      </c>
      <c r="E29" s="58"/>
      <c r="F29" s="58"/>
      <c r="G29" s="58">
        <v>72233</v>
      </c>
      <c r="H29" s="58">
        <v>174126</v>
      </c>
      <c r="I29" s="58">
        <v>209122</v>
      </c>
      <c r="J29" s="60">
        <v>107868</v>
      </c>
      <c r="K29" s="60">
        <v>9732</v>
      </c>
      <c r="L29" s="58">
        <v>0</v>
      </c>
      <c r="M29" s="58">
        <v>0</v>
      </c>
      <c r="N29" s="97">
        <f t="shared" si="0"/>
        <v>8322227</v>
      </c>
      <c r="P29" s="47"/>
    </row>
    <row r="30" spans="1:16">
      <c r="A30" s="42"/>
      <c r="C30" s="5" t="s">
        <v>113</v>
      </c>
      <c r="D30" s="58">
        <v>966789</v>
      </c>
      <c r="E30" s="58"/>
      <c r="F30" s="58"/>
      <c r="G30" s="58">
        <v>9012</v>
      </c>
      <c r="H30" s="58">
        <v>21724</v>
      </c>
      <c r="I30" s="58">
        <v>19012</v>
      </c>
      <c r="J30" s="60">
        <v>9807</v>
      </c>
      <c r="K30" s="60">
        <v>1214</v>
      </c>
      <c r="L30" s="58">
        <v>0</v>
      </c>
      <c r="M30" s="58">
        <v>0</v>
      </c>
      <c r="N30" s="97">
        <f t="shared" si="0"/>
        <v>1027558</v>
      </c>
      <c r="P30" s="47"/>
    </row>
    <row r="31" spans="1:16">
      <c r="A31" s="42"/>
      <c r="C31" s="5" t="s">
        <v>32</v>
      </c>
      <c r="D31" s="58">
        <v>2229896</v>
      </c>
      <c r="E31" s="58"/>
      <c r="F31" s="58"/>
      <c r="G31" s="58">
        <v>20786</v>
      </c>
      <c r="H31" s="58">
        <v>50106</v>
      </c>
      <c r="I31" s="58">
        <v>66079</v>
      </c>
      <c r="J31" s="60">
        <v>34084</v>
      </c>
      <c r="K31" s="60">
        <v>2801</v>
      </c>
      <c r="L31" s="58">
        <v>0</v>
      </c>
      <c r="M31" s="58">
        <v>0</v>
      </c>
      <c r="N31" s="97">
        <f t="shared" si="0"/>
        <v>2403752</v>
      </c>
      <c r="P31" s="47"/>
    </row>
    <row r="32" spans="1:16">
      <c r="A32" s="42"/>
      <c r="C32" s="5" t="s">
        <v>33</v>
      </c>
      <c r="D32" s="58">
        <v>2104424</v>
      </c>
      <c r="E32" s="58"/>
      <c r="F32" s="58"/>
      <c r="G32" s="58">
        <v>19616</v>
      </c>
      <c r="H32" s="58">
        <v>47287</v>
      </c>
      <c r="I32" s="58">
        <v>47339</v>
      </c>
      <c r="J32" s="60">
        <v>24418</v>
      </c>
      <c r="K32" s="60">
        <v>2643</v>
      </c>
      <c r="L32" s="58">
        <v>0</v>
      </c>
      <c r="M32" s="58">
        <v>0</v>
      </c>
      <c r="N32" s="97">
        <f t="shared" si="0"/>
        <v>2245727</v>
      </c>
      <c r="P32" s="47"/>
    </row>
    <row r="33" spans="1:16">
      <c r="A33" s="42"/>
      <c r="C33" s="5" t="s">
        <v>34</v>
      </c>
      <c r="D33" s="58">
        <v>4093344</v>
      </c>
      <c r="E33" s="58"/>
      <c r="F33" s="58"/>
      <c r="G33" s="58">
        <v>38156</v>
      </c>
      <c r="H33" s="58">
        <v>91979</v>
      </c>
      <c r="I33" s="58">
        <v>162355</v>
      </c>
      <c r="J33" s="60">
        <v>83745</v>
      </c>
      <c r="K33" s="60">
        <v>5141</v>
      </c>
      <c r="L33" s="58">
        <v>0</v>
      </c>
      <c r="M33" s="58">
        <v>0</v>
      </c>
      <c r="N33" s="97">
        <f t="shared" si="0"/>
        <v>4474720</v>
      </c>
      <c r="P33" s="47"/>
    </row>
    <row r="34" spans="1:16">
      <c r="A34" s="42"/>
      <c r="C34" s="5" t="s">
        <v>114</v>
      </c>
      <c r="D34" s="58">
        <v>1376769</v>
      </c>
      <c r="E34" s="58"/>
      <c r="F34" s="58"/>
      <c r="G34" s="58">
        <v>12833</v>
      </c>
      <c r="H34" s="58">
        <v>30936</v>
      </c>
      <c r="I34" s="58">
        <v>43128</v>
      </c>
      <c r="J34" s="60">
        <v>22246</v>
      </c>
      <c r="K34" s="60">
        <v>1729</v>
      </c>
      <c r="L34" s="58">
        <v>0</v>
      </c>
      <c r="M34" s="58">
        <v>0</v>
      </c>
      <c r="N34" s="97">
        <f t="shared" si="0"/>
        <v>1487641</v>
      </c>
      <c r="P34" s="47"/>
    </row>
    <row r="35" spans="1:16">
      <c r="A35" s="42"/>
      <c r="C35" s="5" t="s">
        <v>36</v>
      </c>
      <c r="D35" s="58">
        <v>6123871</v>
      </c>
      <c r="E35" s="58"/>
      <c r="F35" s="58"/>
      <c r="G35" s="58">
        <v>57083</v>
      </c>
      <c r="H35" s="58">
        <v>137605</v>
      </c>
      <c r="I35" s="58">
        <v>95713</v>
      </c>
      <c r="J35" s="60">
        <v>49370</v>
      </c>
      <c r="K35" s="60">
        <v>7691</v>
      </c>
      <c r="L35" s="58">
        <v>0</v>
      </c>
      <c r="M35" s="58">
        <v>0</v>
      </c>
      <c r="N35" s="97">
        <f t="shared" si="0"/>
        <v>6471333</v>
      </c>
      <c r="P35" s="47"/>
    </row>
    <row r="36" spans="1:16">
      <c r="A36" s="42"/>
      <c r="C36" s="5" t="s">
        <v>37</v>
      </c>
      <c r="D36" s="58">
        <v>903243</v>
      </c>
      <c r="E36" s="58"/>
      <c r="F36" s="58"/>
      <c r="G36" s="58">
        <v>8420</v>
      </c>
      <c r="H36" s="58">
        <v>20296</v>
      </c>
      <c r="I36" s="58">
        <v>14386</v>
      </c>
      <c r="J36" s="60">
        <v>7420</v>
      </c>
      <c r="K36" s="60">
        <v>1134</v>
      </c>
      <c r="L36" s="58">
        <v>0</v>
      </c>
      <c r="M36" s="58">
        <v>0</v>
      </c>
      <c r="N36" s="97">
        <f t="shared" si="0"/>
        <v>954899</v>
      </c>
      <c r="P36" s="47"/>
    </row>
    <row r="37" spans="1:16">
      <c r="A37" s="42"/>
      <c r="C37" s="5" t="s">
        <v>38</v>
      </c>
      <c r="D37" s="58">
        <v>645012</v>
      </c>
      <c r="E37" s="58"/>
      <c r="F37" s="58"/>
      <c r="G37" s="58">
        <v>6012</v>
      </c>
      <c r="H37" s="58">
        <v>14494</v>
      </c>
      <c r="I37" s="58">
        <v>11443</v>
      </c>
      <c r="J37" s="60">
        <v>5902</v>
      </c>
      <c r="K37" s="60">
        <v>810</v>
      </c>
      <c r="L37" s="58">
        <v>0</v>
      </c>
      <c r="M37" s="58">
        <v>0</v>
      </c>
      <c r="N37" s="97">
        <f t="shared" si="0"/>
        <v>683673</v>
      </c>
      <c r="P37" s="47"/>
    </row>
    <row r="38" spans="1:16">
      <c r="A38" s="42"/>
      <c r="C38" s="5" t="s">
        <v>39</v>
      </c>
      <c r="D38" s="58">
        <v>2461998</v>
      </c>
      <c r="E38" s="58"/>
      <c r="F38" s="58"/>
      <c r="G38" s="58">
        <v>22949</v>
      </c>
      <c r="H38" s="58">
        <v>55322</v>
      </c>
      <c r="I38" s="58">
        <v>77445</v>
      </c>
      <c r="J38" s="60">
        <v>39947</v>
      </c>
      <c r="K38" s="60">
        <v>3092</v>
      </c>
      <c r="L38" s="58">
        <v>0</v>
      </c>
      <c r="M38" s="58">
        <v>0</v>
      </c>
      <c r="N38" s="97">
        <f t="shared" si="0"/>
        <v>2660753</v>
      </c>
      <c r="P38" s="47"/>
    </row>
    <row r="39" spans="1:16">
      <c r="A39" s="42"/>
      <c r="C39" s="5" t="s">
        <v>40</v>
      </c>
      <c r="D39" s="58">
        <v>576611</v>
      </c>
      <c r="E39" s="58"/>
      <c r="F39" s="58"/>
      <c r="G39" s="58">
        <v>5375</v>
      </c>
      <c r="H39" s="58">
        <v>12957</v>
      </c>
      <c r="I39" s="58">
        <v>10829</v>
      </c>
      <c r="J39" s="60">
        <v>5585</v>
      </c>
      <c r="K39" s="60">
        <v>724</v>
      </c>
      <c r="L39" s="58">
        <v>0</v>
      </c>
      <c r="M39" s="58">
        <v>0</v>
      </c>
      <c r="N39" s="97">
        <f t="shared" si="0"/>
        <v>612081</v>
      </c>
      <c r="P39" s="47"/>
    </row>
    <row r="40" spans="1:16">
      <c r="A40" s="42"/>
      <c r="C40" s="5" t="s">
        <v>41</v>
      </c>
      <c r="D40" s="58">
        <v>1751490</v>
      </c>
      <c r="E40" s="58"/>
      <c r="F40" s="58"/>
      <c r="G40" s="58">
        <v>16326</v>
      </c>
      <c r="H40" s="58">
        <v>39356</v>
      </c>
      <c r="I40" s="58">
        <v>35840</v>
      </c>
      <c r="J40" s="60">
        <v>18487</v>
      </c>
      <c r="K40" s="60">
        <v>2200</v>
      </c>
      <c r="L40" s="58">
        <v>0</v>
      </c>
      <c r="M40" s="58">
        <v>0</v>
      </c>
      <c r="N40" s="97">
        <f t="shared" si="0"/>
        <v>1863699</v>
      </c>
      <c r="P40" s="47"/>
    </row>
    <row r="41" spans="1:16">
      <c r="A41" s="42"/>
      <c r="C41" s="5" t="s">
        <v>42</v>
      </c>
      <c r="D41" s="58">
        <v>1702265</v>
      </c>
      <c r="E41" s="58"/>
      <c r="F41" s="58"/>
      <c r="G41" s="58">
        <v>15868</v>
      </c>
      <c r="H41" s="58">
        <v>38250</v>
      </c>
      <c r="I41" s="58">
        <v>46047</v>
      </c>
      <c r="J41" s="60">
        <v>23751</v>
      </c>
      <c r="K41" s="60">
        <v>2138</v>
      </c>
      <c r="L41" s="58">
        <v>0</v>
      </c>
      <c r="M41" s="58">
        <v>0</v>
      </c>
      <c r="N41" s="97">
        <f t="shared" si="0"/>
        <v>1828319</v>
      </c>
      <c r="P41" s="47"/>
    </row>
    <row r="42" spans="1:16">
      <c r="A42" s="42"/>
      <c r="C42" s="5" t="s">
        <v>115</v>
      </c>
      <c r="D42" s="58">
        <v>956863</v>
      </c>
      <c r="E42" s="58"/>
      <c r="F42" s="58"/>
      <c r="G42" s="58">
        <v>8919</v>
      </c>
      <c r="H42" s="58">
        <v>21501</v>
      </c>
      <c r="I42" s="58">
        <v>19077</v>
      </c>
      <c r="J42" s="60">
        <v>9841</v>
      </c>
      <c r="K42" s="60">
        <v>1202</v>
      </c>
      <c r="L42" s="58">
        <v>0</v>
      </c>
      <c r="M42" s="58">
        <v>0</v>
      </c>
      <c r="N42" s="97">
        <f t="shared" si="0"/>
        <v>1017403</v>
      </c>
      <c r="P42" s="47"/>
    </row>
    <row r="43" spans="1:16">
      <c r="A43" s="42"/>
      <c r="C43" s="5" t="s">
        <v>116</v>
      </c>
      <c r="D43" s="58">
        <v>4114643</v>
      </c>
      <c r="E43" s="58"/>
      <c r="F43" s="58"/>
      <c r="G43" s="58">
        <v>38354</v>
      </c>
      <c r="H43" s="58">
        <v>92457</v>
      </c>
      <c r="I43" s="58">
        <v>101946</v>
      </c>
      <c r="J43" s="60">
        <v>52585</v>
      </c>
      <c r="K43" s="60">
        <v>5168</v>
      </c>
      <c r="L43" s="58">
        <v>0</v>
      </c>
      <c r="M43" s="58">
        <v>0</v>
      </c>
      <c r="N43" s="97">
        <f t="shared" si="0"/>
        <v>4405153</v>
      </c>
      <c r="P43" s="47"/>
    </row>
    <row r="44" spans="1:16">
      <c r="A44" s="42"/>
      <c r="C44" s="5" t="s">
        <v>117</v>
      </c>
      <c r="D44" s="58">
        <v>1641892</v>
      </c>
      <c r="E44" s="58"/>
      <c r="F44" s="58"/>
      <c r="G44" s="58">
        <v>15305</v>
      </c>
      <c r="H44" s="58">
        <v>36894</v>
      </c>
      <c r="I44" s="58">
        <v>52753</v>
      </c>
      <c r="J44" s="60">
        <v>27210</v>
      </c>
      <c r="K44" s="60">
        <v>2062</v>
      </c>
      <c r="L44" s="58">
        <v>0</v>
      </c>
      <c r="M44" s="58">
        <v>0</v>
      </c>
      <c r="N44" s="97">
        <f t="shared" si="0"/>
        <v>1776116</v>
      </c>
      <c r="P44" s="47"/>
    </row>
    <row r="45" spans="1:16">
      <c r="A45" s="42"/>
      <c r="C45" s="5" t="s">
        <v>46</v>
      </c>
      <c r="D45" s="58">
        <v>3959499</v>
      </c>
      <c r="E45" s="58"/>
      <c r="F45" s="58"/>
      <c r="G45" s="58">
        <v>36908</v>
      </c>
      <c r="H45" s="58">
        <v>88971</v>
      </c>
      <c r="I45" s="58">
        <v>138681</v>
      </c>
      <c r="J45" s="60">
        <v>71533</v>
      </c>
      <c r="K45" s="60">
        <v>4973</v>
      </c>
      <c r="L45" s="58">
        <v>0</v>
      </c>
      <c r="M45" s="58">
        <v>0</v>
      </c>
      <c r="N45" s="97">
        <f t="shared" si="0"/>
        <v>4300565</v>
      </c>
      <c r="P45" s="47"/>
    </row>
    <row r="46" spans="1:16">
      <c r="A46" s="42"/>
      <c r="C46" s="5" t="s">
        <v>47</v>
      </c>
      <c r="D46" s="58">
        <v>1769449</v>
      </c>
      <c r="E46" s="58"/>
      <c r="F46" s="58"/>
      <c r="G46" s="58">
        <v>16494</v>
      </c>
      <c r="H46" s="58">
        <v>39760</v>
      </c>
      <c r="I46" s="58">
        <v>56917</v>
      </c>
      <c r="J46" s="60">
        <v>29359</v>
      </c>
      <c r="K46" s="60">
        <v>2222</v>
      </c>
      <c r="L46" s="58">
        <v>0</v>
      </c>
      <c r="M46" s="58">
        <v>0</v>
      </c>
      <c r="N46" s="97">
        <f t="shared" si="0"/>
        <v>1914201</v>
      </c>
      <c r="P46" s="47"/>
    </row>
    <row r="47" spans="1:16">
      <c r="A47" s="42"/>
      <c r="C47" s="5" t="s">
        <v>48</v>
      </c>
      <c r="D47" s="58">
        <v>6879931</v>
      </c>
      <c r="E47" s="58"/>
      <c r="F47" s="58"/>
      <c r="G47" s="58">
        <v>64131</v>
      </c>
      <c r="H47" s="58">
        <v>154594</v>
      </c>
      <c r="I47" s="58">
        <v>230472</v>
      </c>
      <c r="J47" s="60">
        <v>118880</v>
      </c>
      <c r="K47" s="60">
        <v>8641</v>
      </c>
      <c r="L47" s="58">
        <v>0</v>
      </c>
      <c r="M47" s="58">
        <v>0</v>
      </c>
      <c r="N47" s="97">
        <f t="shared" si="0"/>
        <v>7456649</v>
      </c>
      <c r="P47" s="47"/>
    </row>
    <row r="48" spans="1:16">
      <c r="A48" s="42"/>
      <c r="C48" s="5" t="s">
        <v>118</v>
      </c>
      <c r="D48" s="58">
        <v>6282287</v>
      </c>
      <c r="E48" s="58"/>
      <c r="F48" s="58"/>
      <c r="G48" s="58">
        <v>58560</v>
      </c>
      <c r="H48" s="58">
        <v>141165</v>
      </c>
      <c r="I48" s="58">
        <v>207086</v>
      </c>
      <c r="J48" s="60">
        <v>106818</v>
      </c>
      <c r="K48" s="60">
        <v>7890</v>
      </c>
      <c r="L48" s="58">
        <v>0</v>
      </c>
      <c r="M48" s="58">
        <v>0</v>
      </c>
      <c r="N48" s="97">
        <f t="shared" si="0"/>
        <v>6803806</v>
      </c>
      <c r="P48" s="47"/>
    </row>
    <row r="49" spans="1:16">
      <c r="A49" s="42"/>
      <c r="C49" s="5" t="s">
        <v>119</v>
      </c>
      <c r="D49" s="58">
        <v>2399824</v>
      </c>
      <c r="E49" s="58"/>
      <c r="F49" s="58"/>
      <c r="G49" s="58">
        <v>22370</v>
      </c>
      <c r="H49" s="58">
        <v>53925</v>
      </c>
      <c r="I49" s="58">
        <v>72502</v>
      </c>
      <c r="J49" s="60">
        <v>37397</v>
      </c>
      <c r="K49" s="60">
        <v>3014</v>
      </c>
      <c r="L49" s="58">
        <v>0</v>
      </c>
      <c r="M49" s="58">
        <v>0</v>
      </c>
      <c r="N49" s="97">
        <f t="shared" si="0"/>
        <v>2589032</v>
      </c>
      <c r="P49" s="47"/>
    </row>
    <row r="50" spans="1:16">
      <c r="A50" s="42"/>
      <c r="C50" s="5" t="s">
        <v>120</v>
      </c>
      <c r="D50" s="58">
        <v>602375</v>
      </c>
      <c r="E50" s="58"/>
      <c r="F50" s="58"/>
      <c r="G50" s="58">
        <v>5615</v>
      </c>
      <c r="H50" s="58">
        <v>13536</v>
      </c>
      <c r="I50" s="58">
        <v>11811</v>
      </c>
      <c r="J50" s="60">
        <v>6092</v>
      </c>
      <c r="K50" s="60">
        <v>757</v>
      </c>
      <c r="L50" s="58">
        <v>0</v>
      </c>
      <c r="M50" s="58">
        <v>0</v>
      </c>
      <c r="N50" s="97">
        <f t="shared" si="0"/>
        <v>640186</v>
      </c>
      <c r="P50" s="47"/>
    </row>
    <row r="51" spans="1:16">
      <c r="A51" s="42"/>
      <c r="C51" s="5" t="s">
        <v>52</v>
      </c>
      <c r="D51" s="58">
        <v>6760328</v>
      </c>
      <c r="E51" s="58"/>
      <c r="F51" s="58"/>
      <c r="G51" s="58">
        <v>63016</v>
      </c>
      <c r="H51" s="58">
        <v>151907</v>
      </c>
      <c r="I51" s="58">
        <v>209249</v>
      </c>
      <c r="J51" s="60">
        <v>107933</v>
      </c>
      <c r="K51" s="60">
        <v>8490</v>
      </c>
      <c r="L51" s="58">
        <v>0</v>
      </c>
      <c r="M51" s="58">
        <v>0</v>
      </c>
      <c r="N51" s="97">
        <f t="shared" si="0"/>
        <v>7300923</v>
      </c>
      <c r="P51" s="47"/>
    </row>
    <row r="52" spans="1:16">
      <c r="A52" s="42"/>
      <c r="C52" s="5" t="s">
        <v>121</v>
      </c>
      <c r="D52" s="58">
        <v>397464</v>
      </c>
      <c r="E52" s="58"/>
      <c r="F52" s="58"/>
      <c r="G52" s="58">
        <v>3705</v>
      </c>
      <c r="H52" s="58">
        <v>8931</v>
      </c>
      <c r="I52" s="58">
        <v>6709</v>
      </c>
      <c r="J52" s="60">
        <v>3461</v>
      </c>
      <c r="K52" s="60">
        <v>499</v>
      </c>
      <c r="L52" s="58">
        <v>0</v>
      </c>
      <c r="M52" s="58">
        <v>0</v>
      </c>
      <c r="N52" s="97">
        <f t="shared" si="0"/>
        <v>420769</v>
      </c>
      <c r="P52" s="47"/>
    </row>
    <row r="53" spans="1:16">
      <c r="A53" s="42"/>
      <c r="C53" s="5" t="s">
        <v>54</v>
      </c>
      <c r="D53" s="58">
        <v>1853940</v>
      </c>
      <c r="E53" s="58"/>
      <c r="F53" s="58"/>
      <c r="G53" s="58">
        <v>17281</v>
      </c>
      <c r="H53" s="58">
        <v>41659</v>
      </c>
      <c r="I53" s="58">
        <v>55334</v>
      </c>
      <c r="J53" s="60">
        <v>28542</v>
      </c>
      <c r="K53" s="60">
        <v>2328</v>
      </c>
      <c r="L53" s="58">
        <v>0</v>
      </c>
      <c r="M53" s="58">
        <v>0</v>
      </c>
      <c r="N53" s="97">
        <f t="shared" si="0"/>
        <v>1999084</v>
      </c>
      <c r="P53" s="47"/>
    </row>
    <row r="54" spans="1:16">
      <c r="A54" s="42"/>
      <c r="C54" s="5" t="s">
        <v>122</v>
      </c>
      <c r="D54" s="58">
        <v>1315550</v>
      </c>
      <c r="E54" s="58"/>
      <c r="F54" s="58"/>
      <c r="G54" s="58">
        <v>12263</v>
      </c>
      <c r="H54" s="58">
        <v>29561</v>
      </c>
      <c r="I54" s="58">
        <v>31152</v>
      </c>
      <c r="J54" s="60">
        <v>16069</v>
      </c>
      <c r="K54" s="60">
        <v>1652</v>
      </c>
      <c r="L54" s="58">
        <v>0</v>
      </c>
      <c r="M54" s="58">
        <v>0</v>
      </c>
      <c r="N54" s="97">
        <f t="shared" si="0"/>
        <v>1406247</v>
      </c>
      <c r="P54" s="47"/>
    </row>
    <row r="55" spans="1:16">
      <c r="A55" s="42"/>
      <c r="C55" s="5" t="s">
        <v>56</v>
      </c>
      <c r="D55" s="58">
        <v>1256291</v>
      </c>
      <c r="E55" s="58"/>
      <c r="F55" s="58"/>
      <c r="G55" s="58">
        <v>11710</v>
      </c>
      <c r="H55" s="58">
        <v>28229</v>
      </c>
      <c r="I55" s="58">
        <v>26323</v>
      </c>
      <c r="J55" s="60">
        <v>13577</v>
      </c>
      <c r="K55" s="60">
        <v>1578</v>
      </c>
      <c r="L55" s="58">
        <v>0</v>
      </c>
      <c r="M55" s="58">
        <v>0</v>
      </c>
      <c r="N55" s="97">
        <f t="shared" si="0"/>
        <v>1337708</v>
      </c>
      <c r="P55" s="47"/>
    </row>
    <row r="56" spans="1:16">
      <c r="A56" s="42"/>
      <c r="C56" s="5" t="s">
        <v>123</v>
      </c>
      <c r="D56" s="58">
        <v>999087</v>
      </c>
      <c r="E56" s="58"/>
      <c r="F56" s="58"/>
      <c r="G56" s="58">
        <v>9313</v>
      </c>
      <c r="H56" s="58">
        <v>22450</v>
      </c>
      <c r="I56" s="58">
        <v>21392</v>
      </c>
      <c r="J56" s="60">
        <v>11035</v>
      </c>
      <c r="K56" s="60">
        <v>1255</v>
      </c>
      <c r="L56" s="58">
        <v>0</v>
      </c>
      <c r="M56" s="58">
        <v>0</v>
      </c>
      <c r="N56" s="97">
        <f t="shared" si="0"/>
        <v>1064532</v>
      </c>
      <c r="P56" s="47"/>
    </row>
    <row r="57" spans="1:16">
      <c r="A57" s="42"/>
      <c r="C57" s="5" t="s">
        <v>124</v>
      </c>
      <c r="D57" s="58">
        <v>3340918</v>
      </c>
      <c r="E57" s="58"/>
      <c r="F57" s="58"/>
      <c r="G57" s="58">
        <v>31142</v>
      </c>
      <c r="H57" s="58">
        <v>75071</v>
      </c>
      <c r="I57" s="58">
        <v>93623</v>
      </c>
      <c r="J57" s="60">
        <v>48292</v>
      </c>
      <c r="K57" s="60">
        <v>4196</v>
      </c>
      <c r="L57" s="58">
        <v>0</v>
      </c>
      <c r="M57" s="58">
        <v>0</v>
      </c>
      <c r="N57" s="97">
        <f t="shared" si="0"/>
        <v>3593242</v>
      </c>
      <c r="P57" s="47"/>
    </row>
    <row r="58" spans="1:16">
      <c r="A58" s="42"/>
      <c r="C58" s="5" t="s">
        <v>83</v>
      </c>
      <c r="D58" s="58">
        <v>1640142</v>
      </c>
      <c r="E58" s="58"/>
      <c r="F58" s="58"/>
      <c r="G58" s="58">
        <v>15288</v>
      </c>
      <c r="H58" s="58">
        <v>36854</v>
      </c>
      <c r="I58" s="58">
        <v>62547</v>
      </c>
      <c r="J58" s="60">
        <v>32262</v>
      </c>
      <c r="K58" s="60">
        <v>2060</v>
      </c>
      <c r="L58" s="58">
        <v>0</v>
      </c>
      <c r="M58" s="58">
        <v>0</v>
      </c>
      <c r="N58" s="97">
        <f t="shared" si="0"/>
        <v>1789153</v>
      </c>
      <c r="P58" s="47"/>
    </row>
    <row r="59" spans="1:16">
      <c r="A59" s="42"/>
      <c r="C59" s="5" t="s">
        <v>125</v>
      </c>
      <c r="D59" s="58">
        <v>631470</v>
      </c>
      <c r="E59" s="58"/>
      <c r="F59" s="58"/>
      <c r="G59" s="58">
        <v>5886</v>
      </c>
      <c r="H59" s="58">
        <v>14189</v>
      </c>
      <c r="I59" s="58">
        <v>13466</v>
      </c>
      <c r="J59" s="60">
        <v>6946</v>
      </c>
      <c r="K59" s="60">
        <v>793</v>
      </c>
      <c r="L59" s="58">
        <v>0</v>
      </c>
      <c r="M59" s="58">
        <v>0</v>
      </c>
      <c r="N59" s="97">
        <f t="shared" si="0"/>
        <v>672750</v>
      </c>
      <c r="P59" s="47"/>
    </row>
    <row r="60" spans="1:16">
      <c r="A60" s="42"/>
      <c r="C60" s="5" t="s">
        <v>126</v>
      </c>
      <c r="D60" s="58">
        <v>5650970</v>
      </c>
      <c r="E60" s="58"/>
      <c r="F60" s="58"/>
      <c r="G60" s="58">
        <v>52675</v>
      </c>
      <c r="H60" s="58">
        <v>126979</v>
      </c>
      <c r="I60" s="58">
        <v>126093</v>
      </c>
      <c r="J60" s="60">
        <v>65040</v>
      </c>
      <c r="K60" s="60">
        <v>7097</v>
      </c>
      <c r="L60" s="58">
        <v>0</v>
      </c>
      <c r="M60" s="58">
        <v>0</v>
      </c>
      <c r="N60" s="97">
        <f t="shared" si="0"/>
        <v>6028854</v>
      </c>
      <c r="P60" s="47"/>
    </row>
    <row r="61" spans="1:16">
      <c r="A61" s="42"/>
      <c r="C61" s="5" t="s">
        <v>60</v>
      </c>
      <c r="D61" s="58">
        <v>1118730</v>
      </c>
      <c r="E61" s="58"/>
      <c r="F61" s="58"/>
      <c r="G61" s="58">
        <v>10428</v>
      </c>
      <c r="H61" s="58">
        <v>25138</v>
      </c>
      <c r="I61" s="58">
        <v>34017</v>
      </c>
      <c r="J61" s="60">
        <v>17546</v>
      </c>
      <c r="K61" s="60">
        <v>1405</v>
      </c>
      <c r="L61" s="58">
        <v>0</v>
      </c>
      <c r="M61" s="58">
        <v>0</v>
      </c>
      <c r="N61" s="97">
        <f t="shared" si="0"/>
        <v>1207264</v>
      </c>
      <c r="P61" s="47"/>
    </row>
    <row r="62" spans="1:16">
      <c r="A62" s="42"/>
      <c r="C62" s="5" t="s">
        <v>61</v>
      </c>
      <c r="D62" s="58">
        <v>4684406</v>
      </c>
      <c r="E62" s="58"/>
      <c r="F62" s="58"/>
      <c r="G62" s="58">
        <v>43665</v>
      </c>
      <c r="H62" s="58">
        <v>105260</v>
      </c>
      <c r="I62" s="58">
        <v>122669</v>
      </c>
      <c r="J62" s="60">
        <v>63274</v>
      </c>
      <c r="K62" s="60">
        <v>5883</v>
      </c>
      <c r="L62" s="58">
        <v>0</v>
      </c>
      <c r="M62" s="58">
        <v>0</v>
      </c>
      <c r="N62" s="97">
        <f t="shared" si="0"/>
        <v>5025157</v>
      </c>
      <c r="P62" s="47"/>
    </row>
    <row r="63" spans="1:16">
      <c r="A63" s="42"/>
      <c r="C63" s="5" t="s">
        <v>127</v>
      </c>
      <c r="D63" s="58">
        <v>1928909</v>
      </c>
      <c r="E63" s="58"/>
      <c r="F63" s="58"/>
      <c r="G63" s="58">
        <v>17980</v>
      </c>
      <c r="H63" s="58">
        <v>43343</v>
      </c>
      <c r="I63" s="58">
        <v>62902</v>
      </c>
      <c r="J63" s="60">
        <v>32446</v>
      </c>
      <c r="K63" s="60">
        <v>2423</v>
      </c>
      <c r="L63" s="58">
        <v>0</v>
      </c>
      <c r="M63" s="58">
        <v>0</v>
      </c>
      <c r="N63" s="97">
        <f t="shared" si="0"/>
        <v>2088003</v>
      </c>
      <c r="P63" s="47"/>
    </row>
    <row r="64" spans="1:16">
      <c r="A64" s="42"/>
      <c r="C64" s="5" t="s">
        <v>128</v>
      </c>
      <c r="D64" s="58">
        <v>1358079</v>
      </c>
      <c r="E64" s="58"/>
      <c r="F64" s="58"/>
      <c r="G64" s="58">
        <v>12659</v>
      </c>
      <c r="H64" s="58">
        <v>30516</v>
      </c>
      <c r="I64" s="58">
        <v>43020</v>
      </c>
      <c r="J64" s="60">
        <v>22190</v>
      </c>
      <c r="K64" s="60">
        <v>1706</v>
      </c>
      <c r="L64" s="58">
        <v>0</v>
      </c>
      <c r="M64" s="58">
        <v>0</v>
      </c>
      <c r="N64" s="97">
        <f t="shared" si="0"/>
        <v>1468170</v>
      </c>
      <c r="P64" s="47"/>
    </row>
    <row r="65" spans="1:16">
      <c r="A65" s="42"/>
      <c r="C65" s="5" t="s">
        <v>64</v>
      </c>
      <c r="D65" s="58">
        <v>1859330</v>
      </c>
      <c r="E65" s="58"/>
      <c r="F65" s="58"/>
      <c r="G65" s="58">
        <v>17332</v>
      </c>
      <c r="H65" s="58">
        <v>41780</v>
      </c>
      <c r="I65" s="58">
        <v>62104</v>
      </c>
      <c r="J65" s="60">
        <v>32034</v>
      </c>
      <c r="K65" s="60">
        <v>2335</v>
      </c>
      <c r="L65" s="58">
        <v>0</v>
      </c>
      <c r="M65" s="58">
        <v>0</v>
      </c>
      <c r="N65" s="97">
        <f t="shared" si="0"/>
        <v>2014915</v>
      </c>
      <c r="P65" s="47"/>
    </row>
    <row r="66" spans="1:16">
      <c r="A66" s="42"/>
      <c r="C66" s="5" t="s">
        <v>65</v>
      </c>
      <c r="D66" s="58">
        <v>3637441</v>
      </c>
      <c r="E66" s="58"/>
      <c r="F66" s="58"/>
      <c r="G66" s="58">
        <v>33906</v>
      </c>
      <c r="H66" s="58">
        <v>81734</v>
      </c>
      <c r="I66" s="58">
        <v>106244</v>
      </c>
      <c r="J66" s="60">
        <v>54802</v>
      </c>
      <c r="K66" s="60">
        <v>4568</v>
      </c>
      <c r="L66" s="58">
        <v>0</v>
      </c>
      <c r="M66" s="58">
        <v>0</v>
      </c>
      <c r="N66" s="97">
        <f t="shared" si="0"/>
        <v>3918695</v>
      </c>
      <c r="P66" s="47"/>
    </row>
    <row r="67" spans="1:16" ht="13.5" thickBot="1">
      <c r="A67" s="42"/>
      <c r="C67" s="5" t="s">
        <v>66</v>
      </c>
      <c r="D67" s="58">
        <v>16929887</v>
      </c>
      <c r="E67" s="58"/>
      <c r="F67" s="58"/>
      <c r="G67" s="58">
        <v>157811</v>
      </c>
      <c r="H67" s="58">
        <v>380419</v>
      </c>
      <c r="I67" s="58">
        <v>500907</v>
      </c>
      <c r="J67" s="60">
        <v>258375</v>
      </c>
      <c r="K67" s="60">
        <v>21262</v>
      </c>
      <c r="L67" s="58">
        <v>0</v>
      </c>
      <c r="M67" s="58">
        <v>0</v>
      </c>
      <c r="N67" s="97">
        <f t="shared" si="0"/>
        <v>18248661</v>
      </c>
      <c r="P67" s="47"/>
    </row>
    <row r="68" spans="1:16" ht="15.75" customHeight="1">
      <c r="A68" s="42"/>
      <c r="B68" s="69"/>
      <c r="C68" s="70" t="s">
        <v>67</v>
      </c>
      <c r="D68" s="98">
        <f>SUM(D10:D67)</f>
        <v>185740597</v>
      </c>
      <c r="E68" s="98">
        <f t="shared" ref="E68:K68" si="1">SUM(E10:E67)</f>
        <v>0</v>
      </c>
      <c r="F68" s="98">
        <f t="shared" si="1"/>
        <v>0</v>
      </c>
      <c r="G68" s="98">
        <f t="shared" si="1"/>
        <v>1731367</v>
      </c>
      <c r="H68" s="98">
        <f t="shared" si="1"/>
        <v>4173645</v>
      </c>
      <c r="I68" s="98">
        <f>SUM(I10:I67)</f>
        <v>5450282</v>
      </c>
      <c r="J68" s="98">
        <f>SUM(J10:J67)</f>
        <v>2811318</v>
      </c>
      <c r="K68" s="98">
        <f t="shared" si="1"/>
        <v>233275</v>
      </c>
      <c r="L68" s="103">
        <f t="shared" ref="L68" si="2">SUM(L10:L67)</f>
        <v>0</v>
      </c>
      <c r="M68" s="103"/>
      <c r="N68" s="9">
        <f t="shared" si="0"/>
        <v>200140484</v>
      </c>
      <c r="P68" s="47"/>
    </row>
    <row r="69" spans="1:16" ht="12" customHeight="1" thickBot="1">
      <c r="A69" s="42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" t="s">
        <v>9</v>
      </c>
      <c r="P69" s="47"/>
    </row>
    <row r="70" spans="1:16" ht="0.75" customHeight="1" thickBot="1">
      <c r="A70" s="42"/>
      <c r="C70" s="15"/>
      <c r="D70" s="16"/>
      <c r="E70" s="16"/>
      <c r="F70" s="15"/>
      <c r="G70" s="15"/>
      <c r="H70" s="16"/>
      <c r="I70" s="16"/>
      <c r="J70" s="16"/>
      <c r="K70" s="16"/>
      <c r="L70" s="16"/>
      <c r="M70" s="16"/>
      <c r="N70" s="16"/>
      <c r="P70" s="47"/>
    </row>
    <row r="71" spans="1:16" ht="12.5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/>
      <c r="P71" s="47"/>
    </row>
    <row r="72" spans="1:16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3"/>
    </row>
    <row r="73" spans="1:16" ht="13.5" thickTop="1">
      <c r="A73"/>
      <c r="B73"/>
    </row>
  </sheetData>
  <mergeCells count="5">
    <mergeCell ref="C6:N6"/>
    <mergeCell ref="C4:N4"/>
    <mergeCell ref="C2:N2"/>
    <mergeCell ref="C3:N3"/>
    <mergeCell ref="C5:N5"/>
  </mergeCells>
  <phoneticPr fontId="0" type="noConversion"/>
  <printOptions horizontalCentered="1" verticalCentered="1"/>
  <pageMargins left="0" right="0" top="0" bottom="0.26" header="0" footer="0"/>
  <pageSetup scale="54" orientation="landscape" r:id="rId1"/>
  <headerFooter alignWithMargins="0">
    <oddFooter>FEDERACION.xls&amp;RPágina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94"/>
  <sheetViews>
    <sheetView view="pageBreakPreview" topLeftCell="A45" zoomScaleNormal="75" workbookViewId="0">
      <selection activeCell="H68" sqref="H68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5.26953125" style="12" customWidth="1"/>
    <col min="5" max="5" width="17" style="1" customWidth="1"/>
    <col min="6" max="7" width="15.7265625" style="12" customWidth="1"/>
    <col min="8" max="9" width="16.453125" style="12" customWidth="1"/>
    <col min="10" max="10" width="17.453125" style="12" customWidth="1"/>
    <col min="11" max="11" width="17.54296875" style="12" customWidth="1"/>
    <col min="12" max="12" width="13.7265625" style="12" bestFit="1" customWidth="1"/>
    <col min="13" max="13" width="19.26953125" style="12" customWidth="1"/>
    <col min="14" max="14" width="4" style="1" customWidth="1"/>
    <col min="15" max="15" width="1.26953125" style="1" customWidth="1"/>
    <col min="16" max="16384" width="11.453125" style="1"/>
  </cols>
  <sheetData>
    <row r="1" spans="1:17" ht="8.25" customHeight="1" thickTop="1">
      <c r="A1" s="41" t="s">
        <v>134</v>
      </c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7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7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7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7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7" ht="15.75" customHeight="1">
      <c r="A6" s="42"/>
      <c r="C6" s="141" t="s">
        <v>141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7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7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7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</row>
    <row r="10" spans="1:17">
      <c r="A10" s="42"/>
      <c r="C10" s="5" t="s">
        <v>100</v>
      </c>
      <c r="D10" s="58">
        <f>+ABR!D10+MAY!D10+JUN!D10</f>
        <v>2388760</v>
      </c>
      <c r="E10" s="58">
        <f>+ABR!E10+MAY!E10+JUN!E10</f>
        <v>1177374</v>
      </c>
      <c r="F10" s="58">
        <f>+ABR!F10+MAY!F10+JUN!F10</f>
        <v>38097</v>
      </c>
      <c r="G10" s="58">
        <f>+ABR!G10+MAY!G10+JUN!G10</f>
        <v>10394</v>
      </c>
      <c r="H10" s="58">
        <f>+ABR!H10+MAY!H10+JUN!H10</f>
        <v>124910</v>
      </c>
      <c r="I10" s="58">
        <f>+ABR!I10+MAY!I10+JUN!I10</f>
        <v>69554</v>
      </c>
      <c r="J10" s="58">
        <f>+ABR!J10+MAY!J10+JUN!J10</f>
        <v>34491</v>
      </c>
      <c r="K10" s="58">
        <f>+ABR!K10+MAY!K10+JUN!K10</f>
        <v>3402</v>
      </c>
      <c r="L10" s="58">
        <f>+ABR!L10+MAY!L10+JUN!L10</f>
        <v>0</v>
      </c>
      <c r="M10" s="58">
        <f>+ABR!N10+MAY!N10+JUN!M10</f>
        <v>3846982</v>
      </c>
      <c r="O10" s="47"/>
      <c r="P10" s="1">
        <v>7231371</v>
      </c>
      <c r="Q10" s="66">
        <f>+P10-M10</f>
        <v>3384389</v>
      </c>
    </row>
    <row r="11" spans="1:17">
      <c r="A11" s="42"/>
      <c r="C11" s="5" t="s">
        <v>12</v>
      </c>
      <c r="D11" s="58">
        <f>+ABR!D11+MAY!D11+JUN!D11</f>
        <v>1975377</v>
      </c>
      <c r="E11" s="58">
        <f>+ABR!E11+MAY!E11+JUN!E11</f>
        <v>975268</v>
      </c>
      <c r="F11" s="58">
        <f>+ABR!F11+MAY!F11+JUN!F11</f>
        <v>31550</v>
      </c>
      <c r="G11" s="58">
        <f>+ABR!G11+MAY!G11+JUN!G11</f>
        <v>8582</v>
      </c>
      <c r="H11" s="58">
        <f>+ABR!H11+MAY!H11+JUN!H11</f>
        <v>103397</v>
      </c>
      <c r="I11" s="58">
        <f>+ABR!I11+MAY!I11+JUN!I11</f>
        <v>55976</v>
      </c>
      <c r="J11" s="58">
        <f>+ABR!J11+MAY!J11+JUN!J11</f>
        <v>27750</v>
      </c>
      <c r="K11" s="58">
        <f>+ABR!K11+MAY!K11+JUN!K11</f>
        <v>2817</v>
      </c>
      <c r="L11" s="58">
        <f>+ABR!L11+MAY!L11+JUN!L11</f>
        <v>0</v>
      </c>
      <c r="M11" s="58">
        <f>+ABR!N11+MAY!N11+JUN!M11</f>
        <v>3180717</v>
      </c>
      <c r="O11" s="47"/>
      <c r="P11" s="1">
        <v>5928659</v>
      </c>
    </row>
    <row r="12" spans="1:17">
      <c r="A12" s="42"/>
      <c r="C12" s="5" t="s">
        <v>101</v>
      </c>
      <c r="D12" s="58">
        <f>+ABR!D12+MAY!D12+JUN!D12</f>
        <v>1576116</v>
      </c>
      <c r="E12" s="58">
        <f>+ABR!E12+MAY!E12+JUN!E12</f>
        <v>779045</v>
      </c>
      <c r="F12" s="58">
        <f>+ABR!F12+MAY!F12+JUN!F12</f>
        <v>25155</v>
      </c>
      <c r="G12" s="58">
        <f>+ABR!G12+MAY!G12+JUN!G12</f>
        <v>6828</v>
      </c>
      <c r="H12" s="58">
        <f>+ABR!H12+MAY!H12+JUN!H12</f>
        <v>82763</v>
      </c>
      <c r="I12" s="58">
        <f>+ABR!I12+MAY!I12+JUN!I12</f>
        <v>33286</v>
      </c>
      <c r="J12" s="58">
        <f>+ABR!J12+MAY!J12+JUN!J12</f>
        <v>16483</v>
      </c>
      <c r="K12" s="58">
        <f>+ABR!K12+MAY!K12+JUN!K12</f>
        <v>2248</v>
      </c>
      <c r="L12" s="58">
        <f>+ABR!L12+MAY!L12+JUN!L12</f>
        <v>305516</v>
      </c>
      <c r="M12" s="58">
        <f>+ABR!N12+MAY!N12+JUN!M12</f>
        <v>2827440</v>
      </c>
      <c r="O12" s="47"/>
      <c r="P12" s="1">
        <v>5995879</v>
      </c>
    </row>
    <row r="13" spans="1:17">
      <c r="A13" s="42"/>
      <c r="C13" s="5" t="s">
        <v>102</v>
      </c>
      <c r="D13" s="58">
        <f>+ABR!D13+MAY!D13+JUN!D13</f>
        <v>1831734</v>
      </c>
      <c r="E13" s="58">
        <f>+ABR!E13+MAY!E13+JUN!E13</f>
        <v>903166</v>
      </c>
      <c r="F13" s="58">
        <f>+ABR!F13+MAY!F13+JUN!F13</f>
        <v>29230</v>
      </c>
      <c r="G13" s="58">
        <f>+ABR!G13+MAY!G13+JUN!G13</f>
        <v>7970</v>
      </c>
      <c r="H13" s="58">
        <f>+ABR!H13+MAY!H13+JUN!H13</f>
        <v>95760</v>
      </c>
      <c r="I13" s="58">
        <f>+ABR!I13+MAY!I13+JUN!I13</f>
        <v>51056</v>
      </c>
      <c r="J13" s="58">
        <f>+ABR!J13+MAY!J13+JUN!J13</f>
        <v>25320</v>
      </c>
      <c r="K13" s="58">
        <f>+ABR!K13+MAY!K13+JUN!K13</f>
        <v>2609</v>
      </c>
      <c r="L13" s="58">
        <f>+ABR!L13+MAY!L13+JUN!L13</f>
        <v>0</v>
      </c>
      <c r="M13" s="58">
        <f>+ABR!N13+MAY!N13+JUN!M13</f>
        <v>2946845</v>
      </c>
      <c r="O13" s="47"/>
      <c r="P13" s="1">
        <v>5538972</v>
      </c>
    </row>
    <row r="14" spans="1:17">
      <c r="A14" s="42"/>
      <c r="C14" s="5" t="s">
        <v>103</v>
      </c>
      <c r="D14" s="58">
        <f>+ABR!D14+MAY!D14+JUN!D14</f>
        <v>12382504</v>
      </c>
      <c r="E14" s="58">
        <f>+ABR!E14+MAY!E14+JUN!E14</f>
        <v>6024883</v>
      </c>
      <c r="F14" s="58">
        <f>+ABR!F14+MAY!F14+JUN!F14</f>
        <v>195398</v>
      </c>
      <c r="G14" s="58">
        <f>+ABR!G14+MAY!G14+JUN!G14</f>
        <v>54577</v>
      </c>
      <c r="H14" s="58">
        <f>+ABR!H14+MAY!H14+JUN!H14</f>
        <v>642242</v>
      </c>
      <c r="I14" s="58">
        <f>+ABR!I14+MAY!I14+JUN!I14</f>
        <v>444625</v>
      </c>
      <c r="J14" s="58">
        <f>+ABR!J14+MAY!J14+JUN!J14</f>
        <v>220904</v>
      </c>
      <c r="K14" s="58">
        <f>+ABR!K14+MAY!K14+JUN!K14</f>
        <v>17454</v>
      </c>
      <c r="L14" s="58">
        <f>+ABR!L14+MAY!L14+JUN!L14</f>
        <v>3935615</v>
      </c>
      <c r="M14" s="58">
        <f>+ABR!N14+MAY!N14+JUN!M14</f>
        <v>23918202</v>
      </c>
      <c r="O14" s="47"/>
      <c r="P14" s="1">
        <v>37272798</v>
      </c>
    </row>
    <row r="15" spans="1:17">
      <c r="A15" s="42"/>
      <c r="C15" s="5" t="s">
        <v>104</v>
      </c>
      <c r="D15" s="58">
        <f>+ABR!D15+MAY!D15+JUN!D15</f>
        <v>2532968</v>
      </c>
      <c r="E15" s="58">
        <f>+ABR!E15+MAY!E15+JUN!E15</f>
        <v>1253163</v>
      </c>
      <c r="F15" s="58">
        <f>+ABR!F15+MAY!F15+JUN!F15</f>
        <v>40489</v>
      </c>
      <c r="G15" s="58">
        <f>+ABR!G15+MAY!G15+JUN!G15</f>
        <v>10971</v>
      </c>
      <c r="H15" s="58">
        <f>+ABR!H15+MAY!H15+JUN!H15</f>
        <v>132925</v>
      </c>
      <c r="I15" s="58">
        <f>+ABR!I15+MAY!I15+JUN!I15</f>
        <v>85246</v>
      </c>
      <c r="J15" s="58">
        <f>+ABR!J15+MAY!J15+JUN!J15</f>
        <v>42274</v>
      </c>
      <c r="K15" s="58">
        <f>+ABR!K15+MAY!K15+JUN!K15</f>
        <v>3615</v>
      </c>
      <c r="L15" s="58">
        <f>+ABR!L15+MAY!L15+JUN!L15</f>
        <v>0</v>
      </c>
      <c r="M15" s="58">
        <f>+ABR!N15+MAY!N15+JUN!M15</f>
        <v>4101651</v>
      </c>
      <c r="O15" s="47"/>
      <c r="P15" s="1">
        <v>7722644</v>
      </c>
    </row>
    <row r="16" spans="1:17">
      <c r="A16" s="42"/>
      <c r="C16" s="5" t="s">
        <v>105</v>
      </c>
      <c r="D16" s="58">
        <f>+ABR!D16+MAY!D16+JUN!D16</f>
        <v>5144215</v>
      </c>
      <c r="E16" s="58">
        <f>+ABR!E16+MAY!E16+JUN!E16</f>
        <v>2517664</v>
      </c>
      <c r="F16" s="58">
        <f>+ABR!F16+MAY!F16+JUN!F16</f>
        <v>81716</v>
      </c>
      <c r="G16" s="58">
        <f>+ABR!G16+MAY!G16+JUN!G16</f>
        <v>22577</v>
      </c>
      <c r="H16" s="58">
        <f>+ABR!H16+MAY!H16+JUN!H16</f>
        <v>267019</v>
      </c>
      <c r="I16" s="58">
        <f>+ABR!I16+MAY!I16+JUN!I16</f>
        <v>141406</v>
      </c>
      <c r="J16" s="58">
        <f>+ABR!J16+MAY!J16+JUN!J16</f>
        <v>70092</v>
      </c>
      <c r="K16" s="58">
        <f>+ABR!K16+MAY!K16+JUN!K16</f>
        <v>7295</v>
      </c>
      <c r="L16" s="58">
        <f>+ABR!L16+MAY!L16+JUN!L16</f>
        <v>611632</v>
      </c>
      <c r="M16" s="58">
        <f>+ABR!N16+MAY!N16+JUN!M16</f>
        <v>8863616</v>
      </c>
      <c r="O16" s="47"/>
      <c r="P16" s="1">
        <v>16145323</v>
      </c>
    </row>
    <row r="17" spans="1:16">
      <c r="A17" s="42"/>
      <c r="C17" s="5" t="s">
        <v>18</v>
      </c>
      <c r="D17" s="58">
        <f>+ABR!D17+MAY!D17+JUN!D17</f>
        <v>3304618</v>
      </c>
      <c r="E17" s="58">
        <f>+ABR!E17+MAY!E17+JUN!E17</f>
        <v>1627289</v>
      </c>
      <c r="F17" s="58">
        <f>+ABR!F17+MAY!F17+JUN!F17</f>
        <v>52690</v>
      </c>
      <c r="G17" s="58">
        <f>+ABR!G17+MAY!G17+JUN!G17</f>
        <v>14398</v>
      </c>
      <c r="H17" s="58">
        <f>+ABR!H17+MAY!H17+JUN!H17</f>
        <v>172549</v>
      </c>
      <c r="I17" s="58">
        <f>+ABR!I17+MAY!I17+JUN!I17</f>
        <v>127215</v>
      </c>
      <c r="J17" s="58">
        <f>+ABR!J17+MAY!J17+JUN!J17</f>
        <v>63194</v>
      </c>
      <c r="K17" s="58">
        <f>+ABR!K17+MAY!K17+JUN!K17</f>
        <v>4706</v>
      </c>
      <c r="L17" s="58">
        <f>+ABR!L17+MAY!L17+JUN!L17</f>
        <v>9630</v>
      </c>
      <c r="M17" s="58">
        <f>+ABR!N17+MAY!N17+JUN!M17</f>
        <v>5376289</v>
      </c>
      <c r="O17" s="47"/>
      <c r="P17" s="1">
        <v>10038639</v>
      </c>
    </row>
    <row r="18" spans="1:16">
      <c r="A18" s="42"/>
      <c r="C18" s="5" t="s">
        <v>19</v>
      </c>
      <c r="D18" s="58">
        <f>+ABR!D18+MAY!D18+JUN!D18</f>
        <v>5771694</v>
      </c>
      <c r="E18" s="58">
        <f>+ABR!E18+MAY!E18+JUN!E18</f>
        <v>2725780</v>
      </c>
      <c r="F18" s="58">
        <f>+ABR!F18+MAY!F18+JUN!F18</f>
        <v>89968</v>
      </c>
      <c r="G18" s="58">
        <f>+ABR!G18+MAY!G18+JUN!G18</f>
        <v>26429</v>
      </c>
      <c r="H18" s="58">
        <f>+ABR!H18+MAY!H18+JUN!H18</f>
        <v>288218</v>
      </c>
      <c r="I18" s="58">
        <f>+ABR!I18+MAY!I18+JUN!I18</f>
        <v>130839</v>
      </c>
      <c r="J18" s="58">
        <f>+ABR!J18+MAY!J18+JUN!J18</f>
        <v>64998</v>
      </c>
      <c r="K18" s="58">
        <f>+ABR!K18+MAY!K18+JUN!K18</f>
        <v>8029</v>
      </c>
      <c r="L18" s="58">
        <f>+ABR!L18+MAY!L18+JUN!L18</f>
        <v>600276</v>
      </c>
      <c r="M18" s="58">
        <f>+ABR!N18+MAY!N18+JUN!M18</f>
        <v>9706231</v>
      </c>
      <c r="O18" s="47"/>
      <c r="P18" s="1">
        <v>16514811</v>
      </c>
    </row>
    <row r="19" spans="1:16">
      <c r="A19" s="42"/>
      <c r="C19" s="5" t="s">
        <v>106</v>
      </c>
      <c r="D19" s="58">
        <f>+ABR!D19+MAY!D19+JUN!D19</f>
        <v>1210310</v>
      </c>
      <c r="E19" s="58">
        <f>+ABR!E19+MAY!E19+JUN!E19</f>
        <v>602874</v>
      </c>
      <c r="F19" s="58">
        <f>+ABR!F19+MAY!F19+JUN!F19</f>
        <v>19407</v>
      </c>
      <c r="G19" s="58">
        <f>+ABR!G19+MAY!G19+JUN!G19</f>
        <v>5195</v>
      </c>
      <c r="H19" s="58">
        <f>+ABR!H19+MAY!H19+JUN!H19</f>
        <v>64036</v>
      </c>
      <c r="I19" s="58">
        <f>+ABR!I19+MAY!I19+JUN!I19</f>
        <v>23651</v>
      </c>
      <c r="J19" s="58">
        <f>+ABR!J19+MAY!J19+JUN!J19</f>
        <v>11728</v>
      </c>
      <c r="K19" s="58">
        <f>+ABR!K19+MAY!K19+JUN!K19</f>
        <v>1732</v>
      </c>
      <c r="L19" s="58">
        <f>+ABR!L19+MAY!L19+JUN!L19</f>
        <v>79761</v>
      </c>
      <c r="M19" s="58">
        <f>+ABR!N19+MAY!N19+JUN!M19</f>
        <v>2018694</v>
      </c>
      <c r="O19" s="47"/>
      <c r="P19" s="1">
        <v>3824566</v>
      </c>
    </row>
    <row r="20" spans="1:16">
      <c r="A20" s="42"/>
      <c r="C20" s="5" t="s">
        <v>107</v>
      </c>
      <c r="D20" s="58">
        <f>+ABR!D20+MAY!D20+JUN!D20</f>
        <v>1415427</v>
      </c>
      <c r="E20" s="58">
        <f>+ABR!E20+MAY!E20+JUN!E20</f>
        <v>702961</v>
      </c>
      <c r="F20" s="58">
        <f>+ABR!F20+MAY!F20+JUN!F20</f>
        <v>22702</v>
      </c>
      <c r="G20" s="58">
        <f>+ABR!G20+MAY!G20+JUN!G20</f>
        <v>6111</v>
      </c>
      <c r="H20" s="58">
        <f>+ABR!H20+MAY!H20+JUN!H20</f>
        <v>74432</v>
      </c>
      <c r="I20" s="58">
        <f>+ABR!I20+MAY!I20+JUN!I20</f>
        <v>32582</v>
      </c>
      <c r="J20" s="58">
        <f>+ABR!J20+MAY!J20+JUN!J20</f>
        <v>16153</v>
      </c>
      <c r="K20" s="58">
        <f>+ABR!K20+MAY!K20+JUN!K20</f>
        <v>2028</v>
      </c>
      <c r="L20" s="58">
        <f>+ABR!L20+MAY!L20+JUN!L20</f>
        <v>0</v>
      </c>
      <c r="M20" s="58">
        <f>+ABR!N20+MAY!N20+JUN!M20</f>
        <v>2272396</v>
      </c>
      <c r="O20" s="47"/>
      <c r="P20" s="1">
        <v>4273193</v>
      </c>
    </row>
    <row r="21" spans="1:16">
      <c r="A21" s="42"/>
      <c r="C21" s="5" t="s">
        <v>20</v>
      </c>
      <c r="D21" s="58">
        <f>+ABR!D21+MAY!D21+JUN!D21</f>
        <v>56843034</v>
      </c>
      <c r="E21" s="58">
        <f>+ABR!E21+MAY!E21+JUN!E21</f>
        <v>27503025</v>
      </c>
      <c r="F21" s="58">
        <f>+ABR!F21+MAY!F21+JUN!F21</f>
        <v>896449</v>
      </c>
      <c r="G21" s="58">
        <f>+ABR!G21+MAY!G21+JUN!G21</f>
        <v>252760</v>
      </c>
      <c r="H21" s="58">
        <f>+ABR!H21+MAY!H21+JUN!H21</f>
        <v>2919420</v>
      </c>
      <c r="I21" s="58">
        <f>+ABR!I21+MAY!I21+JUN!I21</f>
        <v>2253980</v>
      </c>
      <c r="J21" s="58">
        <f>+ABR!J21+MAY!J21+JUN!J21</f>
        <v>1119899</v>
      </c>
      <c r="K21" s="58">
        <f>+ABR!K21+MAY!K21+JUN!K21</f>
        <v>80043</v>
      </c>
      <c r="L21" s="58">
        <f>+ABR!L21+MAY!L21+JUN!L21</f>
        <v>8054743</v>
      </c>
      <c r="M21" s="58">
        <f>+ABR!N21+MAY!N21+JUN!M21</f>
        <v>99923353</v>
      </c>
      <c r="O21" s="47"/>
      <c r="P21" s="1">
        <v>186923584</v>
      </c>
    </row>
    <row r="22" spans="1:16">
      <c r="A22" s="42"/>
      <c r="C22" s="5" t="s">
        <v>22</v>
      </c>
      <c r="D22" s="58">
        <f>+ABR!D22+MAY!D22+JUN!D22</f>
        <v>3035349</v>
      </c>
      <c r="E22" s="58">
        <f>+ABR!E22+MAY!E22+JUN!E22</f>
        <v>1504958</v>
      </c>
      <c r="F22" s="58">
        <f>+ABR!F22+MAY!F22+JUN!F22</f>
        <v>48599</v>
      </c>
      <c r="G22" s="58">
        <f>+ABR!G22+MAY!G22+JUN!G22</f>
        <v>13117</v>
      </c>
      <c r="H22" s="58">
        <f>+ABR!H22+MAY!H22+JUN!H22</f>
        <v>159550</v>
      </c>
      <c r="I22" s="58">
        <f>+ABR!I22+MAY!I22+JUN!I22</f>
        <v>90310</v>
      </c>
      <c r="J22" s="58">
        <f>+ABR!J22+MAY!J22+JUN!J22</f>
        <v>44765</v>
      </c>
      <c r="K22" s="58">
        <f>+ABR!K22+MAY!K22+JUN!K22</f>
        <v>4339</v>
      </c>
      <c r="L22" s="58">
        <f>+ABR!L22+MAY!L22+JUN!L22</f>
        <v>375204</v>
      </c>
      <c r="M22" s="58">
        <f>+ABR!N22+MAY!N22+JUN!M22</f>
        <v>5276191</v>
      </c>
      <c r="O22" s="47"/>
      <c r="P22" s="1">
        <v>9272261</v>
      </c>
    </row>
    <row r="23" spans="1:16">
      <c r="A23" s="42"/>
      <c r="C23" s="5" t="s">
        <v>108</v>
      </c>
      <c r="D23" s="58">
        <f>+ABR!D23+MAY!D23+JUN!D23</f>
        <v>2097522</v>
      </c>
      <c r="E23" s="58">
        <f>+ABR!E23+MAY!E23+JUN!E23</f>
        <v>1033705</v>
      </c>
      <c r="F23" s="58">
        <f>+ABR!F23+MAY!F23+JUN!F23</f>
        <v>33413</v>
      </c>
      <c r="G23" s="58">
        <f>+ABR!G23+MAY!G23+JUN!G23</f>
        <v>9119</v>
      </c>
      <c r="H23" s="58">
        <f>+ABR!H23+MAY!H23+JUN!H23</f>
        <v>109855</v>
      </c>
      <c r="I23" s="58">
        <f>+ABR!I23+MAY!I23+JUN!I23</f>
        <v>67486</v>
      </c>
      <c r="J23" s="58">
        <f>+ABR!J23+MAY!J23+JUN!J23</f>
        <v>33521</v>
      </c>
      <c r="K23" s="58">
        <f>+ABR!K23+MAY!K23+JUN!K23</f>
        <v>2983</v>
      </c>
      <c r="L23" s="58">
        <f>+ABR!L23+MAY!L23+JUN!L23</f>
        <v>199334</v>
      </c>
      <c r="M23" s="58">
        <f>+ABR!N23+MAY!N23+JUN!M23</f>
        <v>3586938</v>
      </c>
      <c r="O23" s="47"/>
      <c r="P23" s="1">
        <v>6419614</v>
      </c>
    </row>
    <row r="24" spans="1:16">
      <c r="A24" s="42"/>
      <c r="C24" s="5" t="s">
        <v>109</v>
      </c>
      <c r="D24" s="58">
        <f>+ABR!D24+MAY!D24+JUN!D24</f>
        <v>8434848</v>
      </c>
      <c r="E24" s="58">
        <f>+ABR!E24+MAY!E24+JUN!E24</f>
        <v>4181929</v>
      </c>
      <c r="F24" s="58">
        <f>+ABR!F24+MAY!F24+JUN!F24</f>
        <v>134999</v>
      </c>
      <c r="G24" s="58">
        <f>+ABR!G24+MAY!G24+JUN!G24</f>
        <v>36444</v>
      </c>
      <c r="H24" s="58">
        <f>+ABR!H24+MAY!H24+JUN!H24</f>
        <v>443594</v>
      </c>
      <c r="I24" s="58">
        <f>+ABR!I24+MAY!I24+JUN!I24</f>
        <v>236064</v>
      </c>
      <c r="J24" s="58">
        <f>+ABR!J24+MAY!J24+JUN!J24</f>
        <v>116918</v>
      </c>
      <c r="K24" s="58">
        <f>+ABR!K24+MAY!K24+JUN!K24</f>
        <v>12057</v>
      </c>
      <c r="L24" s="58">
        <f>+ABR!L24+MAY!L24+JUN!L24</f>
        <v>0</v>
      </c>
      <c r="M24" s="58">
        <f>+ABR!N24+MAY!N24+JUN!M24</f>
        <v>13596853</v>
      </c>
      <c r="O24" s="47"/>
      <c r="P24" s="1">
        <v>25886689</v>
      </c>
    </row>
    <row r="25" spans="1:16">
      <c r="A25" s="42"/>
      <c r="C25" s="5" t="s">
        <v>110</v>
      </c>
      <c r="D25" s="58">
        <f>+ABR!D25+MAY!D25+JUN!D25</f>
        <v>5470043</v>
      </c>
      <c r="E25" s="58">
        <f>+ABR!E25+MAY!E25+JUN!E25</f>
        <v>2703564</v>
      </c>
      <c r="F25" s="58">
        <f>+ABR!F25+MAY!F25+JUN!F25</f>
        <v>87427</v>
      </c>
      <c r="G25" s="58">
        <f>+ABR!G25+MAY!G25+JUN!G25</f>
        <v>23732</v>
      </c>
      <c r="H25" s="58">
        <f>+ABR!H25+MAY!H25+JUN!H25</f>
        <v>286576</v>
      </c>
      <c r="I25" s="58">
        <f>+ABR!I25+MAY!I25+JUN!I25</f>
        <v>222190</v>
      </c>
      <c r="J25" s="58">
        <f>+ABR!J25+MAY!J25+JUN!J25</f>
        <v>110272</v>
      </c>
      <c r="K25" s="58">
        <f>+ABR!K25+MAY!K25+JUN!K25</f>
        <v>7807</v>
      </c>
      <c r="L25" s="58">
        <f>+ABR!L25+MAY!L25+JUN!L25</f>
        <v>138419</v>
      </c>
      <c r="M25" s="58">
        <f>+ABR!N25+MAY!N25+JUN!M25</f>
        <v>9050030</v>
      </c>
      <c r="O25" s="47"/>
      <c r="P25" s="1">
        <v>16773734</v>
      </c>
    </row>
    <row r="26" spans="1:16">
      <c r="A26" s="42"/>
      <c r="C26" s="5" t="s">
        <v>27</v>
      </c>
      <c r="D26" s="58">
        <f>+ABR!D26+MAY!D26+JUN!D26</f>
        <v>55673456</v>
      </c>
      <c r="E26" s="58">
        <f>+ABR!E26+MAY!E26+JUN!E26</f>
        <v>26165545</v>
      </c>
      <c r="F26" s="58">
        <f>+ABR!F26+MAY!F26+JUN!F26</f>
        <v>862589</v>
      </c>
      <c r="G26" s="58">
        <f>+ABR!G26+MAY!G26+JUN!G26</f>
        <v>255634</v>
      </c>
      <c r="H26" s="58">
        <f>+ABR!H26+MAY!H26+JUN!H26</f>
        <v>2781333</v>
      </c>
      <c r="I26" s="58">
        <f>+ABR!I26+MAY!I26+JUN!I26</f>
        <v>1998892</v>
      </c>
      <c r="J26" s="58">
        <f>+ABR!J26+MAY!J26+JUN!J26</f>
        <v>995054</v>
      </c>
      <c r="K26" s="58">
        <f>+ABR!K26+MAY!K26+JUN!K26</f>
        <v>77004</v>
      </c>
      <c r="L26" s="58">
        <f>+ABR!L26+MAY!L26+JUN!L26</f>
        <v>7915088</v>
      </c>
      <c r="M26" s="58">
        <f>+ABR!N26+MAY!N26+JUN!M26</f>
        <v>96724595</v>
      </c>
      <c r="O26" s="47"/>
      <c r="P26" s="1">
        <v>166872754</v>
      </c>
    </row>
    <row r="27" spans="1:16">
      <c r="A27" s="42"/>
      <c r="C27" s="5" t="s">
        <v>28</v>
      </c>
      <c r="D27" s="58">
        <f>+ABR!D27+MAY!D27+JUN!D27</f>
        <v>2156785</v>
      </c>
      <c r="E27" s="58">
        <f>+ABR!E27+MAY!E27+JUN!E27</f>
        <v>1064008</v>
      </c>
      <c r="F27" s="58">
        <f>+ABR!F27+MAY!F27+JUN!F27</f>
        <v>34407</v>
      </c>
      <c r="G27" s="58">
        <f>+ABR!G27+MAY!G27+JUN!G27</f>
        <v>9373</v>
      </c>
      <c r="H27" s="58">
        <f>+ABR!H27+MAY!H27+JUN!H27</f>
        <v>112927</v>
      </c>
      <c r="I27" s="58">
        <f>+ABR!I27+MAY!I27+JUN!I27</f>
        <v>53898</v>
      </c>
      <c r="J27" s="58">
        <f>+ABR!J27+MAY!J27+JUN!J27</f>
        <v>26755</v>
      </c>
      <c r="K27" s="58">
        <f>+ABR!K27+MAY!K27+JUN!K27</f>
        <v>3073</v>
      </c>
      <c r="L27" s="58">
        <f>+ABR!L27+MAY!L27+JUN!L27</f>
        <v>44437</v>
      </c>
      <c r="M27" s="58">
        <f>+ABR!N27+MAY!N27+JUN!M27</f>
        <v>3505663</v>
      </c>
      <c r="O27" s="47"/>
      <c r="P27" s="1">
        <v>6525520</v>
      </c>
    </row>
    <row r="28" spans="1:16">
      <c r="A28" s="42"/>
      <c r="C28" s="5" t="s">
        <v>111</v>
      </c>
      <c r="D28" s="58">
        <f>+ABR!D28+MAY!D28+JUN!D28</f>
        <v>8668052</v>
      </c>
      <c r="E28" s="58">
        <f>+ABR!E28+MAY!E28+JUN!E28</f>
        <v>4227086</v>
      </c>
      <c r="F28" s="58">
        <f>+ABR!F28+MAY!F28+JUN!F28</f>
        <v>137298</v>
      </c>
      <c r="G28" s="58">
        <f>+ABR!G28+MAY!G28+JUN!G28</f>
        <v>38182</v>
      </c>
      <c r="H28" s="58">
        <f>+ABR!H28+MAY!H28+JUN!H28</f>
        <v>448865</v>
      </c>
      <c r="I28" s="58">
        <f>+ABR!I28+MAY!I28+JUN!I28</f>
        <v>265096</v>
      </c>
      <c r="J28" s="58">
        <f>+ABR!J28+MAY!J28+JUN!J28</f>
        <v>131668</v>
      </c>
      <c r="K28" s="58">
        <f>+ABR!K28+MAY!K28+JUN!K28</f>
        <v>12263</v>
      </c>
      <c r="L28" s="58">
        <f>+ABR!L28+MAY!L28+JUN!L28</f>
        <v>913859</v>
      </c>
      <c r="M28" s="58">
        <f>+ABR!N28+MAY!N28+JUN!M28</f>
        <v>14842369</v>
      </c>
      <c r="O28" s="47"/>
      <c r="P28" s="1">
        <v>25878013</v>
      </c>
    </row>
    <row r="29" spans="1:16">
      <c r="A29" s="42"/>
      <c r="C29" s="5" t="s">
        <v>112</v>
      </c>
      <c r="D29" s="58">
        <f>+ABR!D29+MAY!D29+JUN!D29</f>
        <v>19585837</v>
      </c>
      <c r="E29" s="58">
        <f>+ABR!E29+MAY!E29+JUN!E29</f>
        <v>9567355</v>
      </c>
      <c r="F29" s="58">
        <f>+ABR!F29+MAY!F29+JUN!F29</f>
        <v>310006</v>
      </c>
      <c r="G29" s="58">
        <f>+ABR!G29+MAY!G29+JUN!G29</f>
        <v>85979</v>
      </c>
      <c r="H29" s="58">
        <f>+ABR!H29+MAY!H29+JUN!H29</f>
        <v>1018701</v>
      </c>
      <c r="I29" s="58">
        <f>+ABR!I29+MAY!I29+JUN!I29</f>
        <v>627739</v>
      </c>
      <c r="J29" s="58">
        <f>+ABR!J29+MAY!J29+JUN!J29</f>
        <v>311494</v>
      </c>
      <c r="K29" s="58">
        <f>+ABR!K29+MAY!K29+JUN!K29</f>
        <v>27693</v>
      </c>
      <c r="L29" s="58">
        <f>+ABR!L29+MAY!L29+JUN!L29</f>
        <v>2809800</v>
      </c>
      <c r="M29" s="58">
        <f>+ABR!N29+MAY!N29+JUN!M29</f>
        <v>34344604</v>
      </c>
      <c r="O29" s="47"/>
      <c r="P29" s="1">
        <v>63111580</v>
      </c>
    </row>
    <row r="30" spans="1:16">
      <c r="A30" s="42"/>
      <c r="C30" s="5" t="s">
        <v>113</v>
      </c>
      <c r="D30" s="58">
        <f>+ABR!D30+MAY!D30+JUN!D30</f>
        <v>2378936</v>
      </c>
      <c r="E30" s="58">
        <f>+ABR!E30+MAY!E30+JUN!E30</f>
        <v>1183044</v>
      </c>
      <c r="F30" s="58">
        <f>+ABR!F30+MAY!F30+JUN!F30</f>
        <v>38149</v>
      </c>
      <c r="G30" s="58">
        <f>+ABR!G30+MAY!G30+JUN!G30</f>
        <v>10240</v>
      </c>
      <c r="H30" s="58">
        <f>+ABR!H30+MAY!H30+JUN!H30</f>
        <v>125458</v>
      </c>
      <c r="I30" s="58">
        <f>+ABR!I30+MAY!I30+JUN!I30</f>
        <v>56182</v>
      </c>
      <c r="J30" s="58">
        <f>+ABR!J30+MAY!J30+JUN!J30</f>
        <v>27863</v>
      </c>
      <c r="K30" s="58">
        <f>+ABR!K30+MAY!K30+JUN!K30</f>
        <v>3407</v>
      </c>
      <c r="L30" s="58">
        <f>+ABR!L30+MAY!L30+JUN!L30</f>
        <v>0</v>
      </c>
      <c r="M30" s="58">
        <f>+ABR!N30+MAY!N30+JUN!M30</f>
        <v>3823279</v>
      </c>
      <c r="O30" s="47"/>
      <c r="P30" s="1">
        <v>7227027</v>
      </c>
    </row>
    <row r="31" spans="1:16">
      <c r="A31" s="42"/>
      <c r="C31" s="5" t="s">
        <v>32</v>
      </c>
      <c r="D31" s="58">
        <f>+ABR!D31+MAY!D31+JUN!D31</f>
        <v>5663989</v>
      </c>
      <c r="E31" s="58">
        <f>+ABR!E31+MAY!E31+JUN!E31</f>
        <v>2776909</v>
      </c>
      <c r="F31" s="58">
        <f>+ABR!F31+MAY!F31+JUN!F31</f>
        <v>90057</v>
      </c>
      <c r="G31" s="58">
        <f>+ABR!G31+MAY!G31+JUN!G31</f>
        <v>24806</v>
      </c>
      <c r="H31" s="58">
        <f>+ABR!H31+MAY!H31+JUN!H31</f>
        <v>294561</v>
      </c>
      <c r="I31" s="58">
        <f>+ABR!I31+MAY!I31+JUN!I31</f>
        <v>203682</v>
      </c>
      <c r="J31" s="58">
        <f>+ABR!J31+MAY!J31+JUN!J31</f>
        <v>100913</v>
      </c>
      <c r="K31" s="58">
        <f>+ABR!K31+MAY!K31+JUN!K31</f>
        <v>8042</v>
      </c>
      <c r="L31" s="58">
        <f>+ABR!L31+MAY!L31+JUN!L31</f>
        <v>629767</v>
      </c>
      <c r="M31" s="58">
        <f>+ABR!N31+MAY!N31+JUN!M31</f>
        <v>9792726</v>
      </c>
      <c r="O31" s="47"/>
      <c r="P31" s="1">
        <v>17996227</v>
      </c>
    </row>
    <row r="32" spans="1:16">
      <c r="A32" s="42"/>
      <c r="C32" s="5" t="s">
        <v>33</v>
      </c>
      <c r="D32" s="58">
        <f>+ABR!D32+MAY!D32+JUN!D32</f>
        <v>5391147</v>
      </c>
      <c r="E32" s="58">
        <f>+ABR!E32+MAY!E32+JUN!E32</f>
        <v>2621137</v>
      </c>
      <c r="F32" s="58">
        <f>+ABR!F32+MAY!F32+JUN!F32</f>
        <v>85136</v>
      </c>
      <c r="G32" s="58">
        <f>+ABR!G32+MAY!G32+JUN!G32</f>
        <v>23808</v>
      </c>
      <c r="H32" s="58">
        <f>+ABR!H32+MAY!H32+JUN!H32</f>
        <v>278888</v>
      </c>
      <c r="I32" s="58">
        <f>+ABR!I32+MAY!I32+JUN!I32</f>
        <v>142836</v>
      </c>
      <c r="J32" s="58">
        <f>+ABR!J32+MAY!J32+JUN!J32</f>
        <v>70878</v>
      </c>
      <c r="K32" s="58">
        <f>+ABR!K32+MAY!K32+JUN!K32</f>
        <v>7605</v>
      </c>
      <c r="L32" s="58">
        <f>+ABR!L32+MAY!L32+JUN!L32</f>
        <v>780540</v>
      </c>
      <c r="M32" s="58">
        <f>+ABR!N32+MAY!N32+JUN!M32</f>
        <v>9401975</v>
      </c>
      <c r="O32" s="47"/>
      <c r="P32" s="1">
        <v>15770319</v>
      </c>
    </row>
    <row r="33" spans="1:16">
      <c r="A33" s="42"/>
      <c r="C33" s="5" t="s">
        <v>34</v>
      </c>
      <c r="D33" s="58">
        <f>+ABR!D33+MAY!D33+JUN!D33</f>
        <v>10266385</v>
      </c>
      <c r="E33" s="58">
        <f>+ABR!E33+MAY!E33+JUN!E33</f>
        <v>5068324</v>
      </c>
      <c r="F33" s="58">
        <f>+ABR!F33+MAY!F33+JUN!F33</f>
        <v>163996</v>
      </c>
      <c r="G33" s="58">
        <f>+ABR!G33+MAY!G33+JUN!G33</f>
        <v>44609</v>
      </c>
      <c r="H33" s="58">
        <f>+ABR!H33+MAY!H33+JUN!H33</f>
        <v>537115</v>
      </c>
      <c r="I33" s="58">
        <f>+ABR!I33+MAY!I33+JUN!I33</f>
        <v>483719</v>
      </c>
      <c r="J33" s="58">
        <f>+ABR!J33+MAY!J33+JUN!J33</f>
        <v>240103</v>
      </c>
      <c r="K33" s="58">
        <f>+ABR!K33+MAY!K33+JUN!K33</f>
        <v>14645</v>
      </c>
      <c r="L33" s="58">
        <f>+ABR!L33+MAY!L33+JUN!L33</f>
        <v>0</v>
      </c>
      <c r="M33" s="58">
        <f>+ABR!N33+MAY!N33+JUN!M33</f>
        <v>17114623</v>
      </c>
      <c r="O33" s="47"/>
      <c r="P33" s="1">
        <v>32220638</v>
      </c>
    </row>
    <row r="34" spans="1:16">
      <c r="A34" s="42"/>
      <c r="C34" s="5" t="s">
        <v>114</v>
      </c>
      <c r="D34" s="58">
        <f>+ABR!D34+MAY!D34+JUN!D34</f>
        <v>3424886</v>
      </c>
      <c r="E34" s="58">
        <f>+ABR!E34+MAY!E34+JUN!E34</f>
        <v>1692673</v>
      </c>
      <c r="F34" s="58">
        <f>+ABR!F34+MAY!F34+JUN!F34</f>
        <v>54689</v>
      </c>
      <c r="G34" s="58">
        <f>+ABR!G34+MAY!G34+JUN!G34</f>
        <v>14849</v>
      </c>
      <c r="H34" s="58">
        <f>+ABR!H34+MAY!H34+JUN!H34</f>
        <v>179671</v>
      </c>
      <c r="I34" s="58">
        <f>+ABR!I34+MAY!I34+JUN!I34</f>
        <v>128646</v>
      </c>
      <c r="J34" s="58">
        <f>+ABR!J34+MAY!J34+JUN!J34</f>
        <v>63831</v>
      </c>
      <c r="K34" s="58">
        <f>+ABR!K34+MAY!K34+JUN!K34</f>
        <v>4883</v>
      </c>
      <c r="L34" s="58">
        <f>+ABR!L34+MAY!L34+JUN!L34</f>
        <v>59468</v>
      </c>
      <c r="M34" s="58">
        <f>+ABR!N34+MAY!N34+JUN!M34</f>
        <v>5623596</v>
      </c>
      <c r="O34" s="47"/>
      <c r="P34" s="1">
        <v>10551245</v>
      </c>
    </row>
    <row r="35" spans="1:16">
      <c r="A35" s="42"/>
      <c r="C35" s="5" t="s">
        <v>36</v>
      </c>
      <c r="D35" s="58">
        <f>+ABR!D35+MAY!D35+JUN!D35</f>
        <v>16562019</v>
      </c>
      <c r="E35" s="58">
        <f>+ABR!E35+MAY!E35+JUN!E35</f>
        <v>7938973</v>
      </c>
      <c r="F35" s="58">
        <f>+ABR!F35+MAY!F35+JUN!F35</f>
        <v>260321</v>
      </c>
      <c r="G35" s="58">
        <f>+ABR!G35+MAY!G35+JUN!G35</f>
        <v>74568</v>
      </c>
      <c r="H35" s="58">
        <f>+ABR!H35+MAY!H35+JUN!H35</f>
        <v>839887</v>
      </c>
      <c r="I35" s="58">
        <f>+ABR!I35+MAY!I35+JUN!I35</f>
        <v>297071</v>
      </c>
      <c r="J35" s="58">
        <f>+ABR!J35+MAY!J35+JUN!J35</f>
        <v>147499</v>
      </c>
      <c r="K35" s="58">
        <f>+ABR!K35+MAY!K35+JUN!K35</f>
        <v>23234</v>
      </c>
      <c r="L35" s="58">
        <f>+ABR!L35+MAY!L35+JUN!L35</f>
        <v>210018</v>
      </c>
      <c r="M35" s="58">
        <f>+ABR!N35+MAY!N35+JUN!M35</f>
        <v>28179572</v>
      </c>
      <c r="O35" s="47"/>
      <c r="P35" s="1">
        <v>44666427</v>
      </c>
    </row>
    <row r="36" spans="1:16">
      <c r="A36" s="42"/>
      <c r="C36" s="5" t="s">
        <v>37</v>
      </c>
      <c r="D36" s="58">
        <f>+ABR!D36+MAY!D36+JUN!D36</f>
        <v>2204967</v>
      </c>
      <c r="E36" s="58">
        <f>+ABR!E36+MAY!E36+JUN!E36</f>
        <v>1101205</v>
      </c>
      <c r="F36" s="58">
        <f>+ABR!F36+MAY!F36+JUN!F36</f>
        <v>35460</v>
      </c>
      <c r="G36" s="58">
        <f>+ABR!G36+MAY!G36+JUN!G36</f>
        <v>9445</v>
      </c>
      <c r="H36" s="58">
        <f>+ABR!H36+MAY!H36+JUN!H36</f>
        <v>116723</v>
      </c>
      <c r="I36" s="58">
        <f>+ABR!I36+MAY!I36+JUN!I36</f>
        <v>42401</v>
      </c>
      <c r="J36" s="58">
        <f>+ABR!J36+MAY!J36+JUN!J36</f>
        <v>21012</v>
      </c>
      <c r="K36" s="58">
        <f>+ABR!K36+MAY!K36+JUN!K36</f>
        <v>3168</v>
      </c>
      <c r="L36" s="58">
        <f>+ABR!L36+MAY!L36+JUN!L36</f>
        <v>40366</v>
      </c>
      <c r="M36" s="58">
        <f>+ABR!N36+MAY!N36+JUN!M36</f>
        <v>3574747</v>
      </c>
      <c r="O36" s="47"/>
      <c r="P36" s="1">
        <v>6788225</v>
      </c>
    </row>
    <row r="37" spans="1:16">
      <c r="A37" s="42"/>
      <c r="C37" s="5" t="s">
        <v>38</v>
      </c>
      <c r="D37" s="58">
        <f>+ABR!D37+MAY!D37+JUN!D37</f>
        <v>1600150</v>
      </c>
      <c r="E37" s="58">
        <f>+ABR!E37+MAY!E37+JUN!E37</f>
        <v>792967</v>
      </c>
      <c r="F37" s="58">
        <f>+ABR!F37+MAY!F37+JUN!F37</f>
        <v>25608</v>
      </c>
      <c r="G37" s="58">
        <f>+ABR!G37+MAY!G37+JUN!G37</f>
        <v>6919</v>
      </c>
      <c r="H37" s="58">
        <f>+ABR!H37+MAY!H37+JUN!H37</f>
        <v>84088</v>
      </c>
      <c r="I37" s="58">
        <f>+ABR!I37+MAY!I37+JUN!I37</f>
        <v>34455</v>
      </c>
      <c r="J37" s="58">
        <f>+ABR!J37+MAY!J37+JUN!J37</f>
        <v>17071</v>
      </c>
      <c r="K37" s="58">
        <f>+ABR!K37+MAY!K37+JUN!K37</f>
        <v>2286</v>
      </c>
      <c r="L37" s="58">
        <f>+ABR!L37+MAY!L37+JUN!L37</f>
        <v>0</v>
      </c>
      <c r="M37" s="58">
        <f>+ABR!N37+MAY!N37+JUN!M37</f>
        <v>2563544</v>
      </c>
      <c r="O37" s="47"/>
      <c r="P37" s="1">
        <v>4830974</v>
      </c>
    </row>
    <row r="38" spans="1:16">
      <c r="A38" s="42"/>
      <c r="C38" s="5" t="s">
        <v>39</v>
      </c>
      <c r="D38" s="58">
        <f>+ABR!D38+MAY!D38+JUN!D38</f>
        <v>6232022</v>
      </c>
      <c r="E38" s="58">
        <f>+ABR!E38+MAY!E38+JUN!E38</f>
        <v>3059833</v>
      </c>
      <c r="F38" s="58">
        <f>+ABR!F38+MAY!F38+JUN!F38</f>
        <v>99172</v>
      </c>
      <c r="G38" s="58">
        <f>+ABR!G38+MAY!G38+JUN!G38</f>
        <v>27247</v>
      </c>
      <c r="H38" s="58">
        <f>+ABR!H38+MAY!H38+JUN!H38</f>
        <v>324578</v>
      </c>
      <c r="I38" s="58">
        <f>+ABR!I38+MAY!I38+JUN!I38</f>
        <v>231815</v>
      </c>
      <c r="J38" s="58">
        <f>+ABR!J38+MAY!J38+JUN!J38</f>
        <v>115046</v>
      </c>
      <c r="K38" s="58">
        <f>+ABR!K38+MAY!K38+JUN!K38</f>
        <v>8855</v>
      </c>
      <c r="L38" s="58">
        <f>+ABR!L38+MAY!L38+JUN!L38</f>
        <v>466432</v>
      </c>
      <c r="M38" s="58">
        <f>+ABR!N38+MAY!N38+JUN!M38</f>
        <v>10565000</v>
      </c>
      <c r="O38" s="47"/>
      <c r="P38" s="1">
        <v>19260254</v>
      </c>
    </row>
    <row r="39" spans="1:16">
      <c r="A39" s="42"/>
      <c r="C39" s="5" t="s">
        <v>40</v>
      </c>
      <c r="D39" s="58">
        <f>+ABR!D39+MAY!D39+JUN!D39</f>
        <v>1433428</v>
      </c>
      <c r="E39" s="58">
        <f>+ABR!E39+MAY!E39+JUN!E39</f>
        <v>708234</v>
      </c>
      <c r="F39" s="58">
        <f>+ABR!F39+MAY!F39+JUN!F39</f>
        <v>22880</v>
      </c>
      <c r="G39" s="58">
        <f>+ABR!G39+MAY!G39+JUN!G39</f>
        <v>6214</v>
      </c>
      <c r="H39" s="58">
        <f>+ABR!H39+MAY!H39+JUN!H39</f>
        <v>75206</v>
      </c>
      <c r="I39" s="58">
        <f>+ABR!I39+MAY!I39+JUN!I39</f>
        <v>32118</v>
      </c>
      <c r="J39" s="58">
        <f>+ABR!J39+MAY!J39+JUN!J39</f>
        <v>15932</v>
      </c>
      <c r="K39" s="58">
        <f>+ABR!K39+MAY!K39+JUN!K39</f>
        <v>2043</v>
      </c>
      <c r="L39" s="58">
        <f>+ABR!L39+MAY!L39+JUN!L39</f>
        <v>114929</v>
      </c>
      <c r="M39" s="58">
        <f>+ABR!N39+MAY!N39+JUN!M39</f>
        <v>2410984</v>
      </c>
      <c r="O39" s="47"/>
      <c r="P39" s="1">
        <v>4610096</v>
      </c>
    </row>
    <row r="40" spans="1:16">
      <c r="A40" s="42"/>
      <c r="C40" s="5" t="s">
        <v>41</v>
      </c>
      <c r="D40" s="58">
        <f>+ABR!D40+MAY!D40+JUN!D40</f>
        <v>4483068</v>
      </c>
      <c r="E40" s="58">
        <f>+ABR!E40+MAY!E40+JUN!E40</f>
        <v>2190191</v>
      </c>
      <c r="F40" s="58">
        <f>+ABR!F40+MAY!F40+JUN!F40</f>
        <v>71126</v>
      </c>
      <c r="G40" s="58">
        <f>+ABR!G40+MAY!G40+JUN!G40</f>
        <v>19714</v>
      </c>
      <c r="H40" s="58">
        <f>+ABR!H40+MAY!H40+JUN!H40</f>
        <v>232359</v>
      </c>
      <c r="I40" s="58">
        <f>+ABR!I40+MAY!I40+JUN!I40</f>
        <v>107809</v>
      </c>
      <c r="J40" s="58">
        <f>+ABR!J40+MAY!J40+JUN!J40</f>
        <v>53496</v>
      </c>
      <c r="K40" s="58">
        <f>+ABR!K40+MAY!K40+JUN!K40</f>
        <v>6349</v>
      </c>
      <c r="L40" s="58">
        <f>+ABR!L40+MAY!L40+JUN!L40</f>
        <v>308511</v>
      </c>
      <c r="M40" s="58">
        <f>+ABR!N40+MAY!N40+JUN!M40</f>
        <v>7472623</v>
      </c>
      <c r="O40" s="47"/>
      <c r="P40" s="1">
        <v>13774083</v>
      </c>
    </row>
    <row r="41" spans="1:16">
      <c r="A41" s="42"/>
      <c r="C41" s="5" t="s">
        <v>42</v>
      </c>
      <c r="D41" s="58">
        <f>+ABR!D41+MAY!D41+JUN!D41</f>
        <v>4379696</v>
      </c>
      <c r="E41" s="58">
        <f>+ABR!E41+MAY!E41+JUN!E41</f>
        <v>2121663</v>
      </c>
      <c r="F41" s="58">
        <f>+ABR!F41+MAY!F41+JUN!F41</f>
        <v>68968</v>
      </c>
      <c r="G41" s="58">
        <f>+ABR!G41+MAY!G41+JUN!G41</f>
        <v>19411</v>
      </c>
      <c r="H41" s="58">
        <f>+ABR!H41+MAY!H41+JUN!H41</f>
        <v>226007</v>
      </c>
      <c r="I41" s="58">
        <f>+ABR!I41+MAY!I41+JUN!I41</f>
        <v>136084</v>
      </c>
      <c r="J41" s="58">
        <f>+ABR!J41+MAY!J41+JUN!J41</f>
        <v>67629</v>
      </c>
      <c r="K41" s="58">
        <f>+ABR!K41+MAY!K41+JUN!K41</f>
        <v>6161</v>
      </c>
      <c r="L41" s="58">
        <f>+ABR!L41+MAY!L41+JUN!L41</f>
        <v>0</v>
      </c>
      <c r="M41" s="58">
        <f>+ABR!N41+MAY!N41+JUN!M41</f>
        <v>7025619</v>
      </c>
      <c r="O41" s="47"/>
      <c r="P41" s="1">
        <v>12570933</v>
      </c>
    </row>
    <row r="42" spans="1:16">
      <c r="A42" s="42"/>
      <c r="C42" s="5" t="s">
        <v>115</v>
      </c>
      <c r="D42" s="58">
        <f>+ABR!D42+MAY!D42+JUN!D42</f>
        <v>2360147</v>
      </c>
      <c r="E42" s="58">
        <f>+ABR!E42+MAY!E42+JUN!E42</f>
        <v>1168534</v>
      </c>
      <c r="F42" s="58">
        <f>+ABR!F42+MAY!F42+JUN!F42</f>
        <v>37697</v>
      </c>
      <c r="G42" s="58">
        <f>+ABR!G42+MAY!G42+JUN!G42</f>
        <v>10203</v>
      </c>
      <c r="H42" s="58">
        <f>+ABR!H42+MAY!H42+JUN!H42</f>
        <v>124194</v>
      </c>
      <c r="I42" s="58">
        <f>+ABR!I42+MAY!I42+JUN!I42</f>
        <v>56284</v>
      </c>
      <c r="J42" s="58">
        <f>+ABR!J42+MAY!J42+JUN!J42</f>
        <v>27922</v>
      </c>
      <c r="K42" s="58">
        <f>+ABR!K42+MAY!K42+JUN!K42</f>
        <v>3366</v>
      </c>
      <c r="L42" s="58">
        <f>+ABR!L42+MAY!L42+JUN!L42</f>
        <v>111023</v>
      </c>
      <c r="M42" s="58">
        <f>+ABR!N42+MAY!N42+JUN!M42</f>
        <v>3899370</v>
      </c>
      <c r="O42" s="47"/>
      <c r="P42" s="1">
        <v>7410164</v>
      </c>
    </row>
    <row r="43" spans="1:16">
      <c r="A43" s="42"/>
      <c r="C43" s="5" t="s">
        <v>116</v>
      </c>
      <c r="D43" s="58">
        <f>+ABR!D43+MAY!D43+JUN!D43</f>
        <v>10426354</v>
      </c>
      <c r="E43" s="58">
        <f>+ABR!E43+MAY!E43+JUN!E43</f>
        <v>5093817</v>
      </c>
      <c r="F43" s="58">
        <f>+ABR!F43+MAY!F43+JUN!F43</f>
        <v>165126</v>
      </c>
      <c r="G43" s="58">
        <f>+ABR!G43+MAY!G43+JUN!G43</f>
        <v>45783</v>
      </c>
      <c r="H43" s="58">
        <f>+ABR!H43+MAY!H43+JUN!H43</f>
        <v>541930</v>
      </c>
      <c r="I43" s="58">
        <f>+ABR!I43+MAY!I43+JUN!I43</f>
        <v>307487</v>
      </c>
      <c r="J43" s="58">
        <f>+ABR!J43+MAY!J43+JUN!J43</f>
        <v>152535</v>
      </c>
      <c r="K43" s="58">
        <f>+ABR!K43+MAY!K43+JUN!K43</f>
        <v>14746</v>
      </c>
      <c r="L43" s="58">
        <f>+ABR!L43+MAY!L43+JUN!L43</f>
        <v>613339</v>
      </c>
      <c r="M43" s="58">
        <f>+ABR!N43+MAY!N43+JUN!M43</f>
        <v>17361117</v>
      </c>
      <c r="O43" s="47"/>
      <c r="P43" s="1">
        <v>30734614</v>
      </c>
    </row>
    <row r="44" spans="1:16">
      <c r="A44" s="42"/>
      <c r="C44" s="5" t="s">
        <v>117</v>
      </c>
      <c r="D44" s="58">
        <f>+ABR!D44+MAY!D44+JUN!D44</f>
        <v>4103082</v>
      </c>
      <c r="E44" s="58">
        <f>+ABR!E44+MAY!E44+JUN!E44</f>
        <v>2026971</v>
      </c>
      <c r="F44" s="58">
        <f>+ABR!F44+MAY!F44+JUN!F44</f>
        <v>65544</v>
      </c>
      <c r="G44" s="58">
        <f>+ABR!G44+MAY!G44+JUN!G44</f>
        <v>17809</v>
      </c>
      <c r="H44" s="58">
        <f>+ABR!H44+MAY!H44+JUN!H44</f>
        <v>214935</v>
      </c>
      <c r="I44" s="58">
        <f>+ABR!I44+MAY!I44+JUN!I44</f>
        <v>160086</v>
      </c>
      <c r="J44" s="58">
        <f>+ABR!J44+MAY!J44+JUN!J44</f>
        <v>79359</v>
      </c>
      <c r="K44" s="58">
        <f>+ABR!K44+MAY!K44+JUN!K44</f>
        <v>5855</v>
      </c>
      <c r="L44" s="58">
        <f>+ABR!L44+MAY!L44+JUN!L44</f>
        <v>0</v>
      </c>
      <c r="M44" s="58">
        <f>+ABR!N44+MAY!N44+JUN!M44</f>
        <v>6673641</v>
      </c>
      <c r="O44" s="47"/>
      <c r="P44" s="1">
        <v>12625933</v>
      </c>
    </row>
    <row r="45" spans="1:16">
      <c r="A45" s="42"/>
      <c r="C45" s="5" t="s">
        <v>46</v>
      </c>
      <c r="D45" s="58">
        <f>+ABR!D45+MAY!D45+JUN!D45</f>
        <v>11370226</v>
      </c>
      <c r="E45" s="58">
        <f>+ABR!E45+MAY!E45+JUN!E45</f>
        <v>5372471</v>
      </c>
      <c r="F45" s="58">
        <f>+ABR!F45+MAY!F45+JUN!F45</f>
        <v>177954</v>
      </c>
      <c r="G45" s="58">
        <f>+ABR!G45+MAY!G45+JUN!G45</f>
        <v>52192</v>
      </c>
      <c r="H45" s="58">
        <f>+ABR!H45+MAY!H45+JUN!H45</f>
        <v>564625</v>
      </c>
      <c r="I45" s="58">
        <f>+ABR!I45+MAY!I45+JUN!I45</f>
        <v>425604</v>
      </c>
      <c r="J45" s="58">
        <f>+ABR!J45+MAY!J45+JUN!J45</f>
        <v>211470</v>
      </c>
      <c r="K45" s="58">
        <f>+ABR!K45+MAY!K45+JUN!K45</f>
        <v>15873</v>
      </c>
      <c r="L45" s="58">
        <f>+ABR!L45+MAY!L45+JUN!L45</f>
        <v>0</v>
      </c>
      <c r="M45" s="58">
        <f>+ABR!N45+MAY!N45+JUN!M45</f>
        <v>18190415</v>
      </c>
      <c r="O45" s="47"/>
      <c r="P45" s="1">
        <v>30097052</v>
      </c>
    </row>
    <row r="46" spans="1:16">
      <c r="A46" s="42"/>
      <c r="C46" s="5" t="s">
        <v>47</v>
      </c>
      <c r="D46" s="58">
        <f>+ABR!D46+MAY!D46+JUN!D46</f>
        <v>4452296</v>
      </c>
      <c r="E46" s="58">
        <f>+ABR!E46+MAY!E46+JUN!E46</f>
        <v>2195292</v>
      </c>
      <c r="F46" s="58">
        <f>+ABR!F46+MAY!F46+JUN!F46</f>
        <v>71076</v>
      </c>
      <c r="G46" s="58">
        <f>+ABR!G46+MAY!G46+JUN!G46</f>
        <v>19376</v>
      </c>
      <c r="H46" s="58">
        <f>+ABR!H46+MAY!H46+JUN!H46</f>
        <v>232622</v>
      </c>
      <c r="I46" s="58">
        <f>+ABR!I46+MAY!I46+JUN!I46</f>
        <v>172312</v>
      </c>
      <c r="J46" s="58">
        <f>+ABR!J46+MAY!J46+JUN!J46</f>
        <v>85442</v>
      </c>
      <c r="K46" s="58">
        <f>+ABR!K46+MAY!K46+JUN!K46</f>
        <v>6348</v>
      </c>
      <c r="L46" s="58">
        <f>+ABR!L46+MAY!L46+JUN!L46</f>
        <v>276005</v>
      </c>
      <c r="M46" s="58">
        <f>+ABR!N46+MAY!N46+JUN!M46</f>
        <v>7510769</v>
      </c>
      <c r="O46" s="47"/>
      <c r="P46" s="1">
        <v>13632540</v>
      </c>
    </row>
    <row r="47" spans="1:16">
      <c r="A47" s="42"/>
      <c r="C47" s="5" t="s">
        <v>48</v>
      </c>
      <c r="D47" s="58">
        <f>+ABR!D47+MAY!D47+JUN!D47</f>
        <v>16942484</v>
      </c>
      <c r="E47" s="58">
        <f>+ABR!E47+MAY!E47+JUN!E47</f>
        <v>8427952</v>
      </c>
      <c r="F47" s="58">
        <f>+ABR!F47+MAY!F47+JUN!F47</f>
        <v>271809</v>
      </c>
      <c r="G47" s="58">
        <f>+ABR!G47+MAY!G47+JUN!G47</f>
        <v>72928</v>
      </c>
      <c r="H47" s="58">
        <f>+ABR!H47+MAY!H47+JUN!H47</f>
        <v>893391</v>
      </c>
      <c r="I47" s="58">
        <f>+ABR!I47+MAY!I47+JUN!I47</f>
        <v>689903</v>
      </c>
      <c r="J47" s="58">
        <f>+ABR!J47+MAY!J47+JUN!J47</f>
        <v>342166</v>
      </c>
      <c r="K47" s="58">
        <f>+ABR!K47+MAY!K47+JUN!K47</f>
        <v>24276</v>
      </c>
      <c r="L47" s="58">
        <f>+ABR!L47+MAY!L47+JUN!L47</f>
        <v>1037471</v>
      </c>
      <c r="M47" s="58">
        <f>+ABR!N47+MAY!N47+JUN!M47</f>
        <v>28702380</v>
      </c>
      <c r="O47" s="47"/>
      <c r="P47" s="1">
        <v>53664371</v>
      </c>
    </row>
    <row r="48" spans="1:16">
      <c r="A48" s="42"/>
      <c r="C48" s="5" t="s">
        <v>118</v>
      </c>
      <c r="D48" s="58">
        <f>+ABR!D48+MAY!D48+JUN!D48</f>
        <v>15882109</v>
      </c>
      <c r="E48" s="58">
        <f>+ABR!E48+MAY!E48+JUN!E48</f>
        <v>7785113</v>
      </c>
      <c r="F48" s="58">
        <f>+ABR!F48+MAY!F48+JUN!F48</f>
        <v>252265</v>
      </c>
      <c r="G48" s="58">
        <f>+ABR!G48+MAY!G48+JUN!G48</f>
        <v>69517</v>
      </c>
      <c r="H48" s="58">
        <f>+ABR!H48+MAY!H48+JUN!H48</f>
        <v>827004</v>
      </c>
      <c r="I48" s="58">
        <f>+ABR!I48+MAY!I48+JUN!I48</f>
        <v>625919</v>
      </c>
      <c r="J48" s="58">
        <f>+ABR!J48+MAY!J48+JUN!J48</f>
        <v>310465</v>
      </c>
      <c r="K48" s="58">
        <f>+ABR!K48+MAY!K48+JUN!K48</f>
        <v>22531</v>
      </c>
      <c r="L48" s="58">
        <f>+ABR!L48+MAY!L48+JUN!L48</f>
        <v>3556091</v>
      </c>
      <c r="M48" s="58">
        <f>+ABR!N48+MAY!N48+JUN!M48</f>
        <v>29331014</v>
      </c>
      <c r="O48" s="47"/>
      <c r="P48" s="1">
        <v>55278849</v>
      </c>
    </row>
    <row r="49" spans="1:16">
      <c r="A49" s="42"/>
      <c r="C49" s="5" t="s">
        <v>119</v>
      </c>
      <c r="D49" s="58">
        <f>+ABR!D49+MAY!D49+JUN!D49</f>
        <v>6086123</v>
      </c>
      <c r="E49" s="58">
        <f>+ABR!E49+MAY!E49+JUN!E49</f>
        <v>2990378</v>
      </c>
      <c r="F49" s="58">
        <f>+ABR!F49+MAY!F49+JUN!F49</f>
        <v>96952</v>
      </c>
      <c r="G49" s="58">
        <f>+ABR!G49+MAY!G49+JUN!G49</f>
        <v>26599</v>
      </c>
      <c r="H49" s="58">
        <f>+ABR!H49+MAY!H49+JUN!H49</f>
        <v>316891</v>
      </c>
      <c r="I49" s="58">
        <f>+ABR!I49+MAY!I49+JUN!I49</f>
        <v>220249</v>
      </c>
      <c r="J49" s="58">
        <f>+ABR!J49+MAY!J49+JUN!J49</f>
        <v>109208</v>
      </c>
      <c r="K49" s="58">
        <f>+ABR!K49+MAY!K49+JUN!K49</f>
        <v>8659</v>
      </c>
      <c r="L49" s="58">
        <f>+ABR!L49+MAY!L49+JUN!L49</f>
        <v>0</v>
      </c>
      <c r="M49" s="58">
        <f>+ABR!N49+MAY!N49+JUN!M49</f>
        <v>9855059</v>
      </c>
      <c r="O49" s="47"/>
      <c r="P49" s="1">
        <v>18233834</v>
      </c>
    </row>
    <row r="50" spans="1:16">
      <c r="A50" s="42"/>
      <c r="C50" s="5" t="s">
        <v>120</v>
      </c>
      <c r="D50" s="58">
        <f>+ABR!D50+MAY!D50+JUN!D50</f>
        <v>1483506</v>
      </c>
      <c r="E50" s="58">
        <f>+ABR!E50+MAY!E50+JUN!E50</f>
        <v>735788</v>
      </c>
      <c r="F50" s="58">
        <f>+ABR!F50+MAY!F50+JUN!F50</f>
        <v>23729</v>
      </c>
      <c r="G50" s="58">
        <f>+ABR!G50+MAY!G50+JUN!G50</f>
        <v>6403</v>
      </c>
      <c r="H50" s="58">
        <f>+ABR!H50+MAY!H50+JUN!H50</f>
        <v>78142</v>
      </c>
      <c r="I50" s="58">
        <f>+ABR!I50+MAY!I50+JUN!I50</f>
        <v>35268</v>
      </c>
      <c r="J50" s="58">
        <f>+ABR!J50+MAY!J50+JUN!J50</f>
        <v>17481</v>
      </c>
      <c r="K50" s="58">
        <f>+ABR!K50+MAY!K50+JUN!K50</f>
        <v>2118</v>
      </c>
      <c r="L50" s="58">
        <f>+ABR!L50+MAY!L50+JUN!L50</f>
        <v>172145</v>
      </c>
      <c r="M50" s="58">
        <f>+ABR!N50+MAY!N50+JUN!M50</f>
        <v>2554580</v>
      </c>
      <c r="O50" s="47"/>
      <c r="P50" s="1">
        <v>4706124</v>
      </c>
    </row>
    <row r="51" spans="1:16">
      <c r="A51" s="42"/>
      <c r="C51" s="5" t="s">
        <v>52</v>
      </c>
      <c r="D51" s="58">
        <f>+ABR!D51+MAY!D51+JUN!D51</f>
        <v>16733608</v>
      </c>
      <c r="E51" s="58">
        <f>+ABR!E51+MAY!E51+JUN!E51</f>
        <v>8276268</v>
      </c>
      <c r="F51" s="58">
        <f>+ABR!F51+MAY!F51+JUN!F51</f>
        <v>267163</v>
      </c>
      <c r="G51" s="58">
        <f>+ABR!G51+MAY!G51+JUN!G51</f>
        <v>72449</v>
      </c>
      <c r="H51" s="58">
        <f>+ABR!H51+MAY!H51+JUN!H51</f>
        <v>879317</v>
      </c>
      <c r="I51" s="58">
        <f>+ABR!I51+MAY!I51+JUN!I51</f>
        <v>624051</v>
      </c>
      <c r="J51" s="58">
        <f>+ABR!J51+MAY!J51+JUN!J51</f>
        <v>309614</v>
      </c>
      <c r="K51" s="58">
        <f>+ABR!K51+MAY!K51+JUN!K51</f>
        <v>23863</v>
      </c>
      <c r="L51" s="58">
        <f>+ABR!L51+MAY!L51+JUN!L51</f>
        <v>0</v>
      </c>
      <c r="M51" s="58">
        <f>+ABR!N51+MAY!N51+JUN!M51</f>
        <v>27186333</v>
      </c>
      <c r="O51" s="47"/>
      <c r="P51" s="1">
        <v>51590160</v>
      </c>
    </row>
    <row r="52" spans="1:16">
      <c r="A52" s="42"/>
      <c r="C52" s="5" t="s">
        <v>121</v>
      </c>
      <c r="D52" s="58">
        <f>+ABR!D52+MAY!D52+JUN!D52</f>
        <v>1004329</v>
      </c>
      <c r="E52" s="58">
        <f>+ABR!E52+MAY!E52+JUN!E52</f>
        <v>493925</v>
      </c>
      <c r="F52" s="58">
        <f>+ABR!F52+MAY!F52+JUN!F52</f>
        <v>16003</v>
      </c>
      <c r="G52" s="58">
        <f>+ABR!G52+MAY!G52+JUN!G52</f>
        <v>4382</v>
      </c>
      <c r="H52" s="58">
        <f>+ABR!H52+MAY!H52+JUN!H52</f>
        <v>52365</v>
      </c>
      <c r="I52" s="58">
        <f>+ABR!I52+MAY!I52+JUN!I52</f>
        <v>20166</v>
      </c>
      <c r="J52" s="58">
        <f>+ABR!J52+MAY!J52+JUN!J52</f>
        <v>9998</v>
      </c>
      <c r="K52" s="58">
        <f>+ABR!K52+MAY!K52+JUN!K52</f>
        <v>1428</v>
      </c>
      <c r="L52" s="58">
        <f>+ABR!L52+MAY!L52+JUN!L52</f>
        <v>0</v>
      </c>
      <c r="M52" s="58">
        <f>+ABR!N52+MAY!N52+JUN!M52</f>
        <v>1602596</v>
      </c>
      <c r="O52" s="47"/>
      <c r="P52" s="1">
        <v>2972615</v>
      </c>
    </row>
    <row r="53" spans="1:16">
      <c r="A53" s="42"/>
      <c r="C53" s="5" t="s">
        <v>54</v>
      </c>
      <c r="D53" s="58">
        <f>+ABR!D53+MAY!D53+JUN!D53</f>
        <v>4630038</v>
      </c>
      <c r="E53" s="58">
        <f>+ABR!E53+MAY!E53+JUN!E53</f>
        <v>2284417</v>
      </c>
      <c r="F53" s="58">
        <f>+ABR!F53+MAY!F53+JUN!F53</f>
        <v>73861</v>
      </c>
      <c r="G53" s="58">
        <f>+ABR!G53+MAY!G53+JUN!G53</f>
        <v>20117</v>
      </c>
      <c r="H53" s="58">
        <f>+ABR!H53+MAY!H53+JUN!H53</f>
        <v>242478</v>
      </c>
      <c r="I53" s="58">
        <f>+ABR!I53+MAY!I53+JUN!I53</f>
        <v>164564</v>
      </c>
      <c r="J53" s="58">
        <f>+ABR!J53+MAY!J53+JUN!J53</f>
        <v>81673</v>
      </c>
      <c r="K53" s="58">
        <f>+ABR!K53+MAY!K53+JUN!K53</f>
        <v>6598</v>
      </c>
      <c r="L53" s="58">
        <f>+ABR!L53+MAY!L53+JUN!L53</f>
        <v>451724</v>
      </c>
      <c r="M53" s="58">
        <f>+ABR!N53+MAY!N53+JUN!M53</f>
        <v>7955470</v>
      </c>
      <c r="O53" s="47"/>
      <c r="P53" s="1">
        <v>15078832</v>
      </c>
    </row>
    <row r="54" spans="1:16">
      <c r="A54" s="42"/>
      <c r="C54" s="5" t="s">
        <v>122</v>
      </c>
      <c r="D54" s="58">
        <f>+ABR!D54+MAY!D54+JUN!D54</f>
        <v>3294119</v>
      </c>
      <c r="E54" s="58">
        <f>+ABR!E54+MAY!E54+JUN!E54</f>
        <v>1621852</v>
      </c>
      <c r="F54" s="58">
        <f>+ABR!F54+MAY!F54+JUN!F54</f>
        <v>52462</v>
      </c>
      <c r="G54" s="58">
        <f>+ABR!G54+MAY!G54+JUN!G54</f>
        <v>14345</v>
      </c>
      <c r="H54" s="58">
        <f>+ABR!H54+MAY!H54+JUN!H54</f>
        <v>172258</v>
      </c>
      <c r="I54" s="58">
        <f>+ABR!I54+MAY!I54+JUN!I54</f>
        <v>93131</v>
      </c>
      <c r="J54" s="58">
        <f>+ABR!J54+MAY!J54+JUN!J54</f>
        <v>46200</v>
      </c>
      <c r="K54" s="58">
        <f>+ABR!K54+MAY!K54+JUN!K54</f>
        <v>4685</v>
      </c>
      <c r="L54" s="58">
        <f>+ABR!L54+MAY!L54+JUN!L54</f>
        <v>28016</v>
      </c>
      <c r="M54" s="58">
        <f>+ABR!N54+MAY!N54+JUN!M54</f>
        <v>5327068</v>
      </c>
      <c r="O54" s="47"/>
      <c r="P54" s="1">
        <v>10859100</v>
      </c>
    </row>
    <row r="55" spans="1:16">
      <c r="A55" s="42"/>
      <c r="C55" s="5" t="s">
        <v>56</v>
      </c>
      <c r="D55" s="58">
        <f>+ABR!D55+MAY!D55+JUN!D55</f>
        <v>3117881</v>
      </c>
      <c r="E55" s="58">
        <f>+ABR!E55+MAY!E55+JUN!E55</f>
        <v>1543493</v>
      </c>
      <c r="F55" s="58">
        <f>+ABR!F55+MAY!F55+JUN!F55</f>
        <v>49848</v>
      </c>
      <c r="G55" s="58">
        <f>+ABR!G55+MAY!G55+JUN!G55</f>
        <v>13495</v>
      </c>
      <c r="H55" s="58">
        <f>+ABR!H55+MAY!H55+JUN!H55</f>
        <v>163767</v>
      </c>
      <c r="I55" s="58">
        <f>+ABR!I55+MAY!I55+JUN!I55</f>
        <v>79353</v>
      </c>
      <c r="J55" s="58">
        <f>+ABR!J55+MAY!J55+JUN!J55</f>
        <v>39327</v>
      </c>
      <c r="K55" s="58">
        <f>+ABR!K55+MAY!K55+JUN!K55</f>
        <v>4453</v>
      </c>
      <c r="L55" s="58">
        <f>+ABR!L55+MAY!L55+JUN!L55</f>
        <v>315593</v>
      </c>
      <c r="M55" s="58">
        <f>+ABR!N55+MAY!N55+JUN!M55</f>
        <v>5409378</v>
      </c>
      <c r="O55" s="47"/>
      <c r="P55" s="1">
        <v>9748483</v>
      </c>
    </row>
    <row r="56" spans="1:16">
      <c r="A56" s="42"/>
      <c r="C56" s="5" t="s">
        <v>123</v>
      </c>
      <c r="D56" s="58">
        <f>+ABR!D56+MAY!D56+JUN!D56</f>
        <v>2509251</v>
      </c>
      <c r="E56" s="58">
        <f>+ABR!E56+MAY!E56+JUN!E56</f>
        <v>1235285</v>
      </c>
      <c r="F56" s="58">
        <f>+ABR!F56+MAY!F56+JUN!F56</f>
        <v>39981</v>
      </c>
      <c r="G56" s="58">
        <f>+ABR!G56+MAY!G56+JUN!G56</f>
        <v>10932</v>
      </c>
      <c r="H56" s="58">
        <f>+ABR!H56+MAY!H56+JUN!H56</f>
        <v>131100</v>
      </c>
      <c r="I56" s="58">
        <f>+ABR!I56+MAY!I56+JUN!I56</f>
        <v>64366</v>
      </c>
      <c r="J56" s="58">
        <f>+ABR!J56+MAY!J56+JUN!J56</f>
        <v>31917</v>
      </c>
      <c r="K56" s="58">
        <f>+ABR!K56+MAY!K56+JUN!K56</f>
        <v>3569</v>
      </c>
      <c r="L56" s="58">
        <f>+ABR!L56+MAY!L56+JUN!L56</f>
        <v>0</v>
      </c>
      <c r="M56" s="58">
        <f>+ABR!N56+MAY!N56+JUN!M56</f>
        <v>4026401</v>
      </c>
      <c r="O56" s="47"/>
      <c r="P56" s="1">
        <v>7478866</v>
      </c>
    </row>
    <row r="57" spans="1:16">
      <c r="A57" s="42"/>
      <c r="C57" s="5" t="s">
        <v>124</v>
      </c>
      <c r="D57" s="58">
        <f>+ABR!D57+MAY!D57+JUN!D57</f>
        <v>8487373</v>
      </c>
      <c r="E57" s="58">
        <f>+ABR!E57+MAY!E57+JUN!E57</f>
        <v>4149369</v>
      </c>
      <c r="F57" s="58">
        <f>+ABR!F57+MAY!F57+JUN!F57</f>
        <v>134571</v>
      </c>
      <c r="G57" s="58">
        <f>+ABR!G57+MAY!G57+JUN!G57</f>
        <v>37261</v>
      </c>
      <c r="H57" s="58">
        <f>+ABR!H57+MAY!H57+JUN!H57</f>
        <v>440936</v>
      </c>
      <c r="I57" s="58">
        <f>+ABR!I57+MAY!I57+JUN!I57</f>
        <v>282984</v>
      </c>
      <c r="J57" s="58">
        <f>+ABR!J57+MAY!J57+JUN!J57</f>
        <v>140372</v>
      </c>
      <c r="K57" s="58">
        <f>+ABR!K57+MAY!K57+JUN!K57</f>
        <v>12017</v>
      </c>
      <c r="L57" s="58">
        <f>+ABR!L57+MAY!L57+JUN!L57</f>
        <v>1273669</v>
      </c>
      <c r="M57" s="58">
        <f>+ABR!N57+MAY!N57+JUN!M57</f>
        <v>14958552</v>
      </c>
      <c r="O57" s="47"/>
      <c r="P57" s="1">
        <v>29186776</v>
      </c>
    </row>
    <row r="58" spans="1:16">
      <c r="A58" s="42"/>
      <c r="C58" s="5" t="s">
        <v>83</v>
      </c>
      <c r="D58" s="58">
        <f>+ABR!D58+MAY!D58+JUN!D58</f>
        <v>4037435</v>
      </c>
      <c r="E58" s="58">
        <f>+ABR!E58+MAY!E58+JUN!E58</f>
        <v>2008465</v>
      </c>
      <c r="F58" s="58">
        <f>+ABR!F58+MAY!F58+JUN!F58</f>
        <v>64770</v>
      </c>
      <c r="G58" s="58">
        <f>+ABR!G58+MAY!G58+JUN!G58</f>
        <v>17378</v>
      </c>
      <c r="H58" s="58">
        <f>+ABR!H58+MAY!H58+JUN!H58</f>
        <v>212926</v>
      </c>
      <c r="I58" s="58">
        <f>+ABR!I58+MAY!I58+JUN!I58</f>
        <v>181639</v>
      </c>
      <c r="J58" s="58">
        <f>+ABR!J58+MAY!J58+JUN!J58</f>
        <v>90266</v>
      </c>
      <c r="K58" s="58">
        <f>+ABR!K58+MAY!K58+JUN!K58</f>
        <v>5784</v>
      </c>
      <c r="L58" s="58">
        <f>+ABR!L58+MAY!L58+JUN!L58</f>
        <v>0</v>
      </c>
      <c r="M58" s="58">
        <f>+ABR!N58+MAY!N58+JUN!M58</f>
        <v>6618663</v>
      </c>
      <c r="O58" s="47"/>
      <c r="P58" s="1">
        <v>12612188</v>
      </c>
    </row>
    <row r="59" spans="1:16">
      <c r="A59" s="42"/>
      <c r="C59" s="5" t="s">
        <v>125</v>
      </c>
      <c r="D59" s="58">
        <f>+ABR!D59+MAY!D59+JUN!D59</f>
        <v>1561676</v>
      </c>
      <c r="E59" s="58">
        <f>+ABR!E59+MAY!E59+JUN!E59</f>
        <v>772191</v>
      </c>
      <c r="F59" s="58">
        <f>+ABR!F59+MAY!F59+JUN!F59</f>
        <v>24924</v>
      </c>
      <c r="G59" s="58">
        <f>+ABR!G59+MAY!G59+JUN!G59</f>
        <v>6763</v>
      </c>
      <c r="H59" s="58">
        <f>+ABR!H59+MAY!H59+JUN!H59</f>
        <v>82079</v>
      </c>
      <c r="I59" s="58">
        <f>+ABR!I59+MAY!I59+JUN!I59</f>
        <v>39164</v>
      </c>
      <c r="J59" s="58">
        <f>+ABR!J59+MAY!J59+JUN!J59</f>
        <v>19451</v>
      </c>
      <c r="K59" s="58">
        <f>+ABR!K59+MAY!K59+JUN!K59</f>
        <v>2226</v>
      </c>
      <c r="L59" s="58">
        <f>+ABR!L59+MAY!L59+JUN!L59</f>
        <v>0</v>
      </c>
      <c r="M59" s="58">
        <f>+ABR!N59+MAY!N59+JUN!M59</f>
        <v>2508474</v>
      </c>
      <c r="O59" s="47"/>
      <c r="P59" s="1">
        <v>4691763</v>
      </c>
    </row>
    <row r="60" spans="1:16">
      <c r="A60" s="42"/>
      <c r="C60" s="5" t="s">
        <v>126</v>
      </c>
      <c r="D60" s="58">
        <f>+ABR!D60+MAY!D60+JUN!D60</f>
        <v>14224501</v>
      </c>
      <c r="E60" s="58">
        <f>+ABR!E60+MAY!E60+JUN!E60</f>
        <v>6989288</v>
      </c>
      <c r="F60" s="58">
        <f>+ABR!F60+MAY!F60+JUN!F60</f>
        <v>226300</v>
      </c>
      <c r="G60" s="58">
        <f>+ABR!G60+MAY!G60+JUN!G60</f>
        <v>62096</v>
      </c>
      <c r="H60" s="58">
        <f>+ABR!H60+MAY!H60+JUN!H60</f>
        <v>742213</v>
      </c>
      <c r="I60" s="58">
        <f>+ABR!I60+MAY!I60+JUN!I60</f>
        <v>378742</v>
      </c>
      <c r="J60" s="58">
        <f>+ABR!J60+MAY!J60+JUN!J60</f>
        <v>187858</v>
      </c>
      <c r="K60" s="58">
        <f>+ABR!K60+MAY!K60+JUN!K60</f>
        <v>20212</v>
      </c>
      <c r="L60" s="58">
        <f>+ABR!L60+MAY!L60+JUN!L60</f>
        <v>1928347</v>
      </c>
      <c r="M60" s="58">
        <f>+ABR!N60+MAY!N60+JUN!M60</f>
        <v>24759557</v>
      </c>
      <c r="O60" s="47"/>
      <c r="P60" s="1">
        <v>45755441</v>
      </c>
    </row>
    <row r="61" spans="1:16">
      <c r="A61" s="42"/>
      <c r="C61" s="5" t="s">
        <v>60</v>
      </c>
      <c r="D61" s="58">
        <f>+ABR!D61+MAY!D61+JUN!D61</f>
        <v>2847848</v>
      </c>
      <c r="E61" s="58">
        <f>+ABR!E61+MAY!E61+JUN!E61</f>
        <v>1394768</v>
      </c>
      <c r="F61" s="58">
        <f>+ABR!F61+MAY!F61+JUN!F61</f>
        <v>45251</v>
      </c>
      <c r="G61" s="58">
        <f>+ABR!G61+MAY!G61+JUN!G61</f>
        <v>12488</v>
      </c>
      <c r="H61" s="58">
        <f>+ABR!H61+MAY!H61+JUN!H61</f>
        <v>147961</v>
      </c>
      <c r="I61" s="58">
        <f>+ABR!I61+MAY!I61+JUN!I61</f>
        <v>101864</v>
      </c>
      <c r="J61" s="58">
        <f>+ABR!J61+MAY!J61+JUN!J61</f>
        <v>50558</v>
      </c>
      <c r="K61" s="58">
        <f>+ABR!K61+MAY!K61+JUN!K61</f>
        <v>4043</v>
      </c>
      <c r="L61" s="58">
        <f>+ABR!L61+MAY!L61+JUN!L61</f>
        <v>32835</v>
      </c>
      <c r="M61" s="58">
        <f>+ABR!N61+MAY!N61+JUN!M61</f>
        <v>4637616</v>
      </c>
      <c r="O61" s="47"/>
      <c r="P61" s="1">
        <v>8786818</v>
      </c>
    </row>
    <row r="62" spans="1:16">
      <c r="A62" s="42"/>
      <c r="C62" s="5" t="s">
        <v>61</v>
      </c>
      <c r="D62" s="58">
        <f>+ABR!D62+MAY!D62+JUN!D62</f>
        <v>11781451</v>
      </c>
      <c r="E62" s="58">
        <f>+ABR!E62+MAY!E62+JUN!E62</f>
        <v>5813575</v>
      </c>
      <c r="F62" s="58">
        <f>+ABR!F62+MAY!F62+JUN!F62</f>
        <v>188202</v>
      </c>
      <c r="G62" s="58">
        <f>+ABR!G62+MAY!G62+JUN!G62</f>
        <v>51237</v>
      </c>
      <c r="H62" s="58">
        <f>+ABR!H62+MAY!H62+JUN!H62</f>
        <v>615797</v>
      </c>
      <c r="I62" s="58">
        <f>+ABR!I62+MAY!I62+JUN!I62</f>
        <v>372254</v>
      </c>
      <c r="J62" s="58">
        <f>+ABR!J62+MAY!J62+JUN!J62</f>
        <v>184523</v>
      </c>
      <c r="K62" s="58">
        <f>+ABR!K62+MAY!K62+JUN!K62</f>
        <v>16806</v>
      </c>
      <c r="L62" s="58">
        <f>+ABR!L62+MAY!L62+JUN!L62</f>
        <v>4122075</v>
      </c>
      <c r="M62" s="58">
        <f>+ABR!N62+MAY!N62+JUN!M62</f>
        <v>23145920</v>
      </c>
      <c r="O62" s="47"/>
      <c r="P62" s="1">
        <v>42858146</v>
      </c>
    </row>
    <row r="63" spans="1:16">
      <c r="A63" s="42"/>
      <c r="C63" s="5" t="s">
        <v>127</v>
      </c>
      <c r="D63" s="58">
        <f>+ABR!D63+MAY!D63+JUN!D63</f>
        <v>4763142</v>
      </c>
      <c r="E63" s="58">
        <f>+ABR!E63+MAY!E63+JUN!E63</f>
        <v>2364060</v>
      </c>
      <c r="F63" s="58">
        <f>+ABR!F63+MAY!F63+JUN!F63</f>
        <v>76280</v>
      </c>
      <c r="G63" s="58">
        <f>+ABR!G63+MAY!G63+JUN!G63</f>
        <v>20552</v>
      </c>
      <c r="H63" s="58">
        <f>+ABR!H63+MAY!H63+JUN!H63</f>
        <v>250771</v>
      </c>
      <c r="I63" s="58">
        <f>+ABR!I63+MAY!I63+JUN!I63</f>
        <v>187830</v>
      </c>
      <c r="J63" s="58">
        <f>+ABR!J63+MAY!J63+JUN!J63</f>
        <v>93176</v>
      </c>
      <c r="K63" s="58">
        <f>+ABR!K63+MAY!K63+JUN!K63</f>
        <v>6811</v>
      </c>
      <c r="L63" s="58">
        <f>+ABR!L63+MAY!L63+JUN!L63</f>
        <v>0</v>
      </c>
      <c r="M63" s="58">
        <f>+ABR!N63+MAY!N63+JUN!M63</f>
        <v>7762622</v>
      </c>
      <c r="O63" s="47"/>
      <c r="P63" s="1">
        <v>14720291</v>
      </c>
    </row>
    <row r="64" spans="1:16">
      <c r="A64" s="42"/>
      <c r="C64" s="5" t="s">
        <v>128</v>
      </c>
      <c r="D64" s="58">
        <f>+ABR!D64+MAY!D64+JUN!D64</f>
        <v>3404685</v>
      </c>
      <c r="E64" s="58">
        <f>+ABR!E64+MAY!E64+JUN!E64</f>
        <v>1681451</v>
      </c>
      <c r="F64" s="58">
        <f>+ABR!F64+MAY!F64+JUN!F64</f>
        <v>54403</v>
      </c>
      <c r="G64" s="58">
        <f>+ABR!G64+MAY!G64+JUN!G64</f>
        <v>14790</v>
      </c>
      <c r="H64" s="58">
        <f>+ABR!H64+MAY!H64+JUN!H64</f>
        <v>178170</v>
      </c>
      <c r="I64" s="58">
        <f>+ABR!I64+MAY!I64+JUN!I64</f>
        <v>129943</v>
      </c>
      <c r="J64" s="58">
        <f>+ABR!J64+MAY!J64+JUN!J64</f>
        <v>64433</v>
      </c>
      <c r="K64" s="58">
        <f>+ABR!K64+MAY!K64+JUN!K64</f>
        <v>4855</v>
      </c>
      <c r="L64" s="58">
        <f>+ABR!L64+MAY!L64+JUN!L64</f>
        <v>0</v>
      </c>
      <c r="M64" s="58">
        <f>+ABR!N64+MAY!N64+JUN!M64</f>
        <v>5614592</v>
      </c>
      <c r="O64" s="47"/>
      <c r="P64" s="1">
        <v>10360158</v>
      </c>
    </row>
    <row r="65" spans="1:16">
      <c r="A65" s="42"/>
      <c r="C65" s="5" t="s">
        <v>64</v>
      </c>
      <c r="D65" s="58">
        <f>+ABR!D65+MAY!D65+JUN!D65</f>
        <v>4597001</v>
      </c>
      <c r="E65" s="58">
        <f>+ABR!E65+MAY!E65+JUN!E65</f>
        <v>2283535</v>
      </c>
      <c r="F65" s="58">
        <f>+ABR!F65+MAY!F65+JUN!F65</f>
        <v>73698</v>
      </c>
      <c r="G65" s="58">
        <f>+ABR!G65+MAY!G65+JUN!G65</f>
        <v>19824</v>
      </c>
      <c r="H65" s="58">
        <f>+ABR!H65+MAY!H65+JUN!H65</f>
        <v>242008</v>
      </c>
      <c r="I65" s="58">
        <f>+ABR!I65+MAY!I65+JUN!I65</f>
        <v>185764</v>
      </c>
      <c r="J65" s="58">
        <f>+ABR!J65+MAY!J65+JUN!J65</f>
        <v>92143</v>
      </c>
      <c r="K65" s="58">
        <f>+ABR!K65+MAY!K65+JUN!K65</f>
        <v>6584</v>
      </c>
      <c r="L65" s="58">
        <f>+ABR!L65+MAY!L65+JUN!L65</f>
        <v>0</v>
      </c>
      <c r="M65" s="58">
        <f>+ABR!N65+MAY!N65+JUN!M65</f>
        <v>7500557</v>
      </c>
      <c r="O65" s="47"/>
      <c r="P65" s="1">
        <v>14267735</v>
      </c>
    </row>
    <row r="66" spans="1:16">
      <c r="A66" s="42"/>
      <c r="C66" s="5" t="s">
        <v>65</v>
      </c>
      <c r="D66" s="58">
        <f>+ABR!D66+MAY!D66+JUN!D66</f>
        <v>9255845</v>
      </c>
      <c r="E66" s="58">
        <f>+ABR!E66+MAY!E66+JUN!E66</f>
        <v>4537300</v>
      </c>
      <c r="F66" s="58">
        <f>+ABR!F66+MAY!F66+JUN!F66</f>
        <v>147195</v>
      </c>
      <c r="G66" s="58">
        <f>+ABR!G66+MAY!G66+JUN!G66</f>
        <v>40553</v>
      </c>
      <c r="H66" s="58">
        <f>+ABR!H66+MAY!H66+JUN!H66</f>
        <v>481091</v>
      </c>
      <c r="I66" s="58">
        <f>+ABR!I66+MAY!I66+JUN!I66</f>
        <v>314692</v>
      </c>
      <c r="J66" s="58">
        <f>+ABR!J66+MAY!J66+JUN!J66</f>
        <v>156288</v>
      </c>
      <c r="K66" s="58">
        <f>+ABR!K66+MAY!K66+JUN!K66</f>
        <v>13146</v>
      </c>
      <c r="L66" s="58">
        <f>+ABR!L66+MAY!L66+JUN!L66</f>
        <v>0</v>
      </c>
      <c r="M66" s="58">
        <f>+ABR!N66+MAY!N66+JUN!M66</f>
        <v>14946110</v>
      </c>
      <c r="O66" s="47"/>
      <c r="P66" s="1">
        <v>27433051</v>
      </c>
    </row>
    <row r="67" spans="1:16" ht="13.5" thickBot="1">
      <c r="A67" s="42"/>
      <c r="C67" s="5" t="s">
        <v>66</v>
      </c>
      <c r="D67" s="58">
        <f>+ABR!D67+MAY!D67+JUN!D67</f>
        <v>44439223</v>
      </c>
      <c r="E67" s="58">
        <f>+ABR!E67+MAY!E67+JUN!E67</f>
        <v>21335994</v>
      </c>
      <c r="F67" s="58">
        <f>+ABR!F67+MAY!F67+JUN!F67</f>
        <v>696037</v>
      </c>
      <c r="G67" s="58">
        <f>+ABR!G67+MAY!G67+JUN!G67</f>
        <v>198985</v>
      </c>
      <c r="H67" s="58">
        <f>+ABR!H67+MAY!H67+JUN!H67</f>
        <v>2273374</v>
      </c>
      <c r="I67" s="58">
        <f>+ABR!I67+MAY!I67+JUN!I67</f>
        <v>1501940</v>
      </c>
      <c r="J67" s="58">
        <f>+ABR!J67+MAY!J67+JUN!J67</f>
        <v>746159</v>
      </c>
      <c r="K67" s="58">
        <f>+ABR!K67+MAY!K67+JUN!K67</f>
        <v>62162</v>
      </c>
      <c r="L67" s="58">
        <f>+ABR!L67+MAY!L67+JUN!L67</f>
        <v>7550838</v>
      </c>
      <c r="M67" s="58">
        <f>+ABR!N67+MAY!N67+JUN!M67</f>
        <v>78804712</v>
      </c>
      <c r="O67" s="47"/>
      <c r="P67" s="1">
        <v>138047292</v>
      </c>
    </row>
    <row r="68" spans="1:16" ht="15.75" customHeight="1">
      <c r="A68" s="42"/>
      <c r="C68" s="8" t="s">
        <v>67</v>
      </c>
      <c r="D68" s="59">
        <f>SUM(D10:D67)</f>
        <v>479315075</v>
      </c>
      <c r="E68" s="59">
        <f t="shared" ref="E68:K68" si="0">SUM(E10:E67)</f>
        <v>233077347</v>
      </c>
      <c r="F68" s="59">
        <f t="shared" si="0"/>
        <v>7580252</v>
      </c>
      <c r="G68" s="59">
        <f>SUM(G10:G67)</f>
        <v>2118659</v>
      </c>
      <c r="H68" s="59">
        <f>SUM(H10:H67)</f>
        <v>24745958</v>
      </c>
      <c r="I68" s="59">
        <f t="shared" si="0"/>
        <v>16323468</v>
      </c>
      <c r="J68" s="59">
        <f t="shared" si="0"/>
        <v>8105010</v>
      </c>
      <c r="K68" s="59">
        <f t="shared" si="0"/>
        <v>676889</v>
      </c>
      <c r="L68" s="59">
        <f>SUM(L10:L67)</f>
        <v>50072516</v>
      </c>
      <c r="M68" s="59">
        <f>SUM(M10:M67)</f>
        <v>824300913</v>
      </c>
      <c r="O68" s="47"/>
    </row>
    <row r="69" spans="1:16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7"/>
    </row>
    <row r="70" spans="1:16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6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/>
      <c r="O71" s="47"/>
    </row>
    <row r="72" spans="1:16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3"/>
    </row>
    <row r="73" spans="1:16" ht="13.5" thickTop="1">
      <c r="A73"/>
      <c r="B73"/>
    </row>
    <row r="74" spans="1:16">
      <c r="A74"/>
      <c r="B74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559055118110237" header="0" footer="0"/>
  <pageSetup scale="60" orientation="landscape" r:id="rId1"/>
  <headerFooter alignWithMargins="0">
    <oddFooter>FEDERACION.xls&amp;RPágina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0">
    <pageSetUpPr fitToPage="1"/>
  </sheetPr>
  <dimension ref="A1:Q73"/>
  <sheetViews>
    <sheetView view="pageBreakPreview" topLeftCell="A45" zoomScaleNormal="100" zoomScaleSheetLayoutView="100" workbookViewId="0">
      <selection activeCell="D68" sqref="D68"/>
    </sheetView>
  </sheetViews>
  <sheetFormatPr baseColWidth="10" defaultColWidth="11.453125" defaultRowHeight="13"/>
  <cols>
    <col min="1" max="1" width="1.26953125" style="1" customWidth="1"/>
    <col min="2" max="2" width="2.7265625" style="1" customWidth="1"/>
    <col min="3" max="3" width="33" style="1" customWidth="1"/>
    <col min="4" max="4" width="19.269531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2" width="18.7265625" style="12" customWidth="1"/>
    <col min="13" max="13" width="19.7265625" style="12" customWidth="1"/>
    <col min="14" max="14" width="3.26953125" style="1" customWidth="1"/>
    <col min="15" max="15" width="1.26953125" style="1" customWidth="1"/>
    <col min="16" max="16" width="11.453125" style="1"/>
    <col min="17" max="17" width="15" style="1" customWidth="1"/>
    <col min="18" max="16384" width="11.453125" style="1"/>
  </cols>
  <sheetData>
    <row r="1" spans="1:17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7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7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7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7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7" ht="15.75" customHeight="1">
      <c r="A6" s="42"/>
      <c r="C6" s="141" t="s">
        <v>140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7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7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7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</row>
    <row r="10" spans="1:17">
      <c r="A10" s="42"/>
      <c r="C10" s="67" t="s">
        <v>100</v>
      </c>
      <c r="D10" s="68" t="e">
        <f>+'ACUM TRIM 2'!D10+ACUMMAR!D10</f>
        <v>#REF!</v>
      </c>
      <c r="E10" s="68" t="e">
        <f>+'ACUM TRIM 2'!E10+ACUMMAR!E10</f>
        <v>#REF!</v>
      </c>
      <c r="F10" s="68" t="e">
        <f>+'ACUM TRIM 2'!F10+ACUMMAR!F10</f>
        <v>#REF!</v>
      </c>
      <c r="G10" s="68" t="e">
        <f>+'ACUM TRIM 2'!G10+ACUMMAR!G10</f>
        <v>#REF!</v>
      </c>
      <c r="H10" s="68" t="e">
        <f>+'ACUM TRIM 2'!H10+ACUMMAR!H10</f>
        <v>#REF!</v>
      </c>
      <c r="I10" s="68" t="e">
        <f>+'ACUM TRIM 2'!I10+ACUMMAR!I10</f>
        <v>#REF!</v>
      </c>
      <c r="J10" s="68" t="e">
        <f>+'ACUM TRIM 2'!J10+ACUMMAR!J10</f>
        <v>#REF!</v>
      </c>
      <c r="K10" s="68" t="e">
        <f>+'ACUM TRIM 2'!K10+ACUMMAR!K10</f>
        <v>#REF!</v>
      </c>
      <c r="L10" s="68" t="e">
        <f>+'ACUM TRIM 2'!L10+ACUMMAR!L10</f>
        <v>#REF!</v>
      </c>
      <c r="M10" s="68" t="e">
        <f>+'ACUM TRIM 2'!M10+ACUMMAR!N10</f>
        <v>#REF!</v>
      </c>
      <c r="O10" s="47"/>
      <c r="P10" s="66">
        <v>7191009</v>
      </c>
      <c r="Q10" s="78" t="e">
        <f>+P10-M10</f>
        <v>#REF!</v>
      </c>
    </row>
    <row r="11" spans="1:17">
      <c r="A11" s="42"/>
      <c r="C11" s="67" t="s">
        <v>12</v>
      </c>
      <c r="D11" s="68" t="e">
        <f>+'ACUM TRIM 2'!D11+ACUMMAR!D11</f>
        <v>#REF!</v>
      </c>
      <c r="E11" s="68" t="e">
        <f>+'ACUM TRIM 2'!E11+ACUMMAR!E11</f>
        <v>#REF!</v>
      </c>
      <c r="F11" s="68" t="e">
        <f>+'ACUM TRIM 2'!F11+ACUMMAR!F11</f>
        <v>#REF!</v>
      </c>
      <c r="G11" s="68" t="e">
        <f>+'ACUM TRIM 2'!G11+ACUMMAR!G11</f>
        <v>#REF!</v>
      </c>
      <c r="H11" s="68" t="e">
        <f>+'ACUM TRIM 2'!H11+ACUMMAR!H11</f>
        <v>#REF!</v>
      </c>
      <c r="I11" s="68" t="e">
        <f>+'ACUM TRIM 2'!I11+ACUMMAR!I11</f>
        <v>#REF!</v>
      </c>
      <c r="J11" s="68" t="e">
        <f>+'ACUM TRIM 2'!J11+ACUMMAR!J11</f>
        <v>#REF!</v>
      </c>
      <c r="K11" s="68" t="e">
        <f>+'ACUM TRIM 2'!K11+ACUMMAR!K11</f>
        <v>#REF!</v>
      </c>
      <c r="L11" s="68" t="e">
        <f>+'ACUM TRIM 2'!L11+ACUMMAR!L11</f>
        <v>#REF!</v>
      </c>
      <c r="M11" s="68" t="e">
        <f>+'ACUM TRIM 2'!M11+ACUMMAR!N11</f>
        <v>#REF!</v>
      </c>
      <c r="O11" s="47"/>
      <c r="P11" s="66">
        <v>5928659</v>
      </c>
      <c r="Q11" s="78" t="e">
        <f t="shared" ref="Q11:Q67" si="0">+P11-M11</f>
        <v>#REF!</v>
      </c>
    </row>
    <row r="12" spans="1:17">
      <c r="A12" s="42"/>
      <c r="C12" s="67" t="s">
        <v>101</v>
      </c>
      <c r="D12" s="68" t="e">
        <f>+'ACUM TRIM 2'!D12+ACUMMAR!D12</f>
        <v>#REF!</v>
      </c>
      <c r="E12" s="68" t="e">
        <f>+'ACUM TRIM 2'!E12+ACUMMAR!E12</f>
        <v>#REF!</v>
      </c>
      <c r="F12" s="68" t="e">
        <f>+'ACUM TRIM 2'!F12+ACUMMAR!F12</f>
        <v>#REF!</v>
      </c>
      <c r="G12" s="68" t="e">
        <f>+'ACUM TRIM 2'!G12+ACUMMAR!G12</f>
        <v>#REF!</v>
      </c>
      <c r="H12" s="68" t="e">
        <f>+'ACUM TRIM 2'!H12+ACUMMAR!H12</f>
        <v>#REF!</v>
      </c>
      <c r="I12" s="68" t="e">
        <f>+'ACUM TRIM 2'!I12+ACUMMAR!I12</f>
        <v>#REF!</v>
      </c>
      <c r="J12" s="68" t="e">
        <f>+'ACUM TRIM 2'!J12+ACUMMAR!J12</f>
        <v>#REF!</v>
      </c>
      <c r="K12" s="68" t="e">
        <f>+'ACUM TRIM 2'!K12+ACUMMAR!K12</f>
        <v>#REF!</v>
      </c>
      <c r="L12" s="68" t="e">
        <f>+'ACUM TRIM 2'!L12+ACUMMAR!L12</f>
        <v>#REF!</v>
      </c>
      <c r="M12" s="68" t="e">
        <f>+'ACUM TRIM 2'!M12+ACUMMAR!N12</f>
        <v>#REF!</v>
      </c>
      <c r="O12" s="47"/>
      <c r="P12" s="66">
        <v>5957240</v>
      </c>
      <c r="Q12" s="78" t="e">
        <f t="shared" si="0"/>
        <v>#REF!</v>
      </c>
    </row>
    <row r="13" spans="1:17">
      <c r="A13" s="42"/>
      <c r="C13" s="67" t="s">
        <v>102</v>
      </c>
      <c r="D13" s="68" t="e">
        <f>+'ACUM TRIM 2'!D13+ACUMMAR!D13</f>
        <v>#REF!</v>
      </c>
      <c r="E13" s="68" t="e">
        <f>+'ACUM TRIM 2'!E13+ACUMMAR!E13</f>
        <v>#REF!</v>
      </c>
      <c r="F13" s="68" t="e">
        <f>+'ACUM TRIM 2'!F13+ACUMMAR!F13</f>
        <v>#REF!</v>
      </c>
      <c r="G13" s="68" t="e">
        <f>+'ACUM TRIM 2'!G13+ACUMMAR!G13</f>
        <v>#REF!</v>
      </c>
      <c r="H13" s="68" t="e">
        <f>+'ACUM TRIM 2'!H13+ACUMMAR!H13</f>
        <v>#REF!</v>
      </c>
      <c r="I13" s="68" t="e">
        <f>+'ACUM TRIM 2'!I13+ACUMMAR!I13</f>
        <v>#REF!</v>
      </c>
      <c r="J13" s="68" t="e">
        <f>+'ACUM TRIM 2'!J13+ACUMMAR!J13</f>
        <v>#REF!</v>
      </c>
      <c r="K13" s="68" t="e">
        <f>+'ACUM TRIM 2'!K13+ACUMMAR!K13</f>
        <v>#REF!</v>
      </c>
      <c r="L13" s="68" t="e">
        <f>+'ACUM TRIM 2'!L13+ACUMMAR!L13</f>
        <v>#REF!</v>
      </c>
      <c r="M13" s="68" t="e">
        <f>+'ACUM TRIM 2'!M13+ACUMMAR!N13</f>
        <v>#REF!</v>
      </c>
      <c r="O13" s="47"/>
      <c r="P13" s="66">
        <v>5470738</v>
      </c>
      <c r="Q13" s="78" t="e">
        <f t="shared" si="0"/>
        <v>#REF!</v>
      </c>
    </row>
    <row r="14" spans="1:17">
      <c r="A14" s="42"/>
      <c r="C14" s="67" t="s">
        <v>103</v>
      </c>
      <c r="D14" s="68" t="e">
        <f>+'ACUM TRIM 2'!D14+ACUMMAR!D14</f>
        <v>#REF!</v>
      </c>
      <c r="E14" s="68" t="e">
        <f>+'ACUM TRIM 2'!E14+ACUMMAR!E14</f>
        <v>#REF!</v>
      </c>
      <c r="F14" s="68" t="e">
        <f>+'ACUM TRIM 2'!F14+ACUMMAR!F14</f>
        <v>#REF!</v>
      </c>
      <c r="G14" s="68" t="e">
        <f>+'ACUM TRIM 2'!G14+ACUMMAR!G14</f>
        <v>#REF!</v>
      </c>
      <c r="H14" s="68" t="e">
        <f>+'ACUM TRIM 2'!H14+ACUMMAR!H14</f>
        <v>#REF!</v>
      </c>
      <c r="I14" s="68" t="e">
        <f>+'ACUM TRIM 2'!I14+ACUMMAR!I14</f>
        <v>#REF!</v>
      </c>
      <c r="J14" s="68" t="e">
        <f>+'ACUM TRIM 2'!J14+ACUMMAR!J14</f>
        <v>#REF!</v>
      </c>
      <c r="K14" s="68" t="e">
        <f>+'ACUM TRIM 2'!K14+ACUMMAR!K14</f>
        <v>#REF!</v>
      </c>
      <c r="L14" s="68" t="e">
        <f>+'ACUM TRIM 2'!L14+ACUMMAR!L14</f>
        <v>#REF!</v>
      </c>
      <c r="M14" s="68" t="e">
        <f>+'ACUM TRIM 2'!M14+ACUMMAR!N14</f>
        <v>#REF!</v>
      </c>
      <c r="O14" s="47"/>
      <c r="P14" s="66">
        <v>36636070</v>
      </c>
      <c r="Q14" s="78" t="e">
        <f t="shared" si="0"/>
        <v>#REF!</v>
      </c>
    </row>
    <row r="15" spans="1:17">
      <c r="A15" s="42"/>
      <c r="C15" s="67" t="s">
        <v>104</v>
      </c>
      <c r="D15" s="68" t="e">
        <f>+'ACUM TRIM 2'!D15+ACUMMAR!D15</f>
        <v>#REF!</v>
      </c>
      <c r="E15" s="68" t="e">
        <f>+'ACUM TRIM 2'!E15+ACUMMAR!E15</f>
        <v>#REF!</v>
      </c>
      <c r="F15" s="68" t="e">
        <f>+'ACUM TRIM 2'!F15+ACUMMAR!F15</f>
        <v>#REF!</v>
      </c>
      <c r="G15" s="68" t="e">
        <f>+'ACUM TRIM 2'!G15+ACUMMAR!G15</f>
        <v>#REF!</v>
      </c>
      <c r="H15" s="68" t="e">
        <f>+'ACUM TRIM 2'!H15+ACUMMAR!H15</f>
        <v>#REF!</v>
      </c>
      <c r="I15" s="68" t="e">
        <f>+'ACUM TRIM 2'!I15+ACUMMAR!I15</f>
        <v>#REF!</v>
      </c>
      <c r="J15" s="68" t="e">
        <f>+'ACUM TRIM 2'!J15+ACUMMAR!J15</f>
        <v>#REF!</v>
      </c>
      <c r="K15" s="68" t="e">
        <f>+'ACUM TRIM 2'!K15+ACUMMAR!K15</f>
        <v>#REF!</v>
      </c>
      <c r="L15" s="68" t="e">
        <f>+'ACUM TRIM 2'!L15+ACUMMAR!L15</f>
        <v>#REF!</v>
      </c>
      <c r="M15" s="68" t="e">
        <f>+'ACUM TRIM 2'!M15+ACUMMAR!N15</f>
        <v>#REF!</v>
      </c>
      <c r="O15" s="47"/>
      <c r="P15" s="66">
        <v>7722644</v>
      </c>
      <c r="Q15" s="78" t="e">
        <f t="shared" si="0"/>
        <v>#REF!</v>
      </c>
    </row>
    <row r="16" spans="1:17">
      <c r="A16" s="42"/>
      <c r="C16" s="67" t="s">
        <v>105</v>
      </c>
      <c r="D16" s="68" t="e">
        <f>+'ACUM TRIM 2'!D16+ACUMMAR!D16</f>
        <v>#REF!</v>
      </c>
      <c r="E16" s="68" t="e">
        <f>+'ACUM TRIM 2'!E16+ACUMMAR!E16</f>
        <v>#REF!</v>
      </c>
      <c r="F16" s="68" t="e">
        <f>+'ACUM TRIM 2'!F16+ACUMMAR!F16</f>
        <v>#REF!</v>
      </c>
      <c r="G16" s="68" t="e">
        <f>+'ACUM TRIM 2'!G16+ACUMMAR!G16</f>
        <v>#REF!</v>
      </c>
      <c r="H16" s="68" t="e">
        <f>+'ACUM TRIM 2'!H16+ACUMMAR!H16</f>
        <v>#REF!</v>
      </c>
      <c r="I16" s="68" t="e">
        <f>+'ACUM TRIM 2'!I16+ACUMMAR!I16</f>
        <v>#REF!</v>
      </c>
      <c r="J16" s="68" t="e">
        <f>+'ACUM TRIM 2'!J16+ACUMMAR!J16</f>
        <v>#REF!</v>
      </c>
      <c r="K16" s="68" t="e">
        <f>+'ACUM TRIM 2'!K16+ACUMMAR!K16</f>
        <v>#REF!</v>
      </c>
      <c r="L16" s="68" t="e">
        <f>+'ACUM TRIM 2'!L16+ACUMMAR!L16</f>
        <v>#REF!</v>
      </c>
      <c r="M16" s="68" t="e">
        <f>+'ACUM TRIM 2'!M16+ACUMMAR!N16</f>
        <v>#REF!</v>
      </c>
      <c r="O16" s="47"/>
      <c r="P16" s="66">
        <v>15976461</v>
      </c>
      <c r="Q16" s="78" t="e">
        <f t="shared" si="0"/>
        <v>#REF!</v>
      </c>
    </row>
    <row r="17" spans="1:17">
      <c r="A17" s="42"/>
      <c r="C17" s="67" t="s">
        <v>18</v>
      </c>
      <c r="D17" s="68" t="e">
        <f>+'ACUM TRIM 2'!D17+ACUMMAR!D17</f>
        <v>#REF!</v>
      </c>
      <c r="E17" s="68" t="e">
        <f>+'ACUM TRIM 2'!E17+ACUMMAR!E17</f>
        <v>#REF!</v>
      </c>
      <c r="F17" s="68" t="e">
        <f>+'ACUM TRIM 2'!F17+ACUMMAR!F17</f>
        <v>#REF!</v>
      </c>
      <c r="G17" s="68" t="e">
        <f>+'ACUM TRIM 2'!G17+ACUMMAR!G17</f>
        <v>#REF!</v>
      </c>
      <c r="H17" s="68" t="e">
        <f>+'ACUM TRIM 2'!H17+ACUMMAR!H17</f>
        <v>#REF!</v>
      </c>
      <c r="I17" s="68" t="e">
        <f>+'ACUM TRIM 2'!I17+ACUMMAR!I17</f>
        <v>#REF!</v>
      </c>
      <c r="J17" s="68" t="e">
        <f>+'ACUM TRIM 2'!J17+ACUMMAR!J17</f>
        <v>#REF!</v>
      </c>
      <c r="K17" s="68" t="e">
        <f>+'ACUM TRIM 2'!K17+ACUMMAR!K17</f>
        <v>#REF!</v>
      </c>
      <c r="L17" s="68" t="e">
        <f>+'ACUM TRIM 2'!L17+ACUMMAR!L17</f>
        <v>#REF!</v>
      </c>
      <c r="M17" s="68" t="e">
        <f>+'ACUM TRIM 2'!M17+ACUMMAR!N17</f>
        <v>#REF!</v>
      </c>
      <c r="O17" s="47"/>
      <c r="P17" s="66">
        <v>10017647</v>
      </c>
      <c r="Q17" s="78" t="e">
        <f t="shared" si="0"/>
        <v>#REF!</v>
      </c>
    </row>
    <row r="18" spans="1:17">
      <c r="A18" s="42"/>
      <c r="C18" s="67" t="s">
        <v>19</v>
      </c>
      <c r="D18" s="68" t="e">
        <f>+'ACUM TRIM 2'!D18+ACUMMAR!D18</f>
        <v>#REF!</v>
      </c>
      <c r="E18" s="68" t="e">
        <f>+'ACUM TRIM 2'!E18+ACUMMAR!E18</f>
        <v>#REF!</v>
      </c>
      <c r="F18" s="68" t="e">
        <f>+'ACUM TRIM 2'!F18+ACUMMAR!F18</f>
        <v>#REF!</v>
      </c>
      <c r="G18" s="68" t="e">
        <f>+'ACUM TRIM 2'!G18+ACUMMAR!G18</f>
        <v>#REF!</v>
      </c>
      <c r="H18" s="68" t="e">
        <f>+'ACUM TRIM 2'!H18+ACUMMAR!H18</f>
        <v>#REF!</v>
      </c>
      <c r="I18" s="68" t="e">
        <f>+'ACUM TRIM 2'!I18+ACUMMAR!I18</f>
        <v>#REF!</v>
      </c>
      <c r="J18" s="68" t="e">
        <f>+'ACUM TRIM 2'!J18+ACUMMAR!J18</f>
        <v>#REF!</v>
      </c>
      <c r="K18" s="68" t="e">
        <f>+'ACUM TRIM 2'!K18+ACUMMAR!K18</f>
        <v>#REF!</v>
      </c>
      <c r="L18" s="68" t="e">
        <f>+'ACUM TRIM 2'!L18+ACUMMAR!L18</f>
        <v>#REF!</v>
      </c>
      <c r="M18" s="68" t="e">
        <f>+'ACUM TRIM 2'!M18+ACUMMAR!N18</f>
        <v>#REF!</v>
      </c>
      <c r="O18" s="47"/>
      <c r="P18" s="66">
        <v>16271113</v>
      </c>
      <c r="Q18" s="78" t="e">
        <f t="shared" si="0"/>
        <v>#REF!</v>
      </c>
    </row>
    <row r="19" spans="1:17">
      <c r="A19" s="42"/>
      <c r="C19" s="67" t="s">
        <v>106</v>
      </c>
      <c r="D19" s="68" t="e">
        <f>+'ACUM TRIM 2'!D19+ACUMMAR!D19</f>
        <v>#REF!</v>
      </c>
      <c r="E19" s="68" t="e">
        <f>+'ACUM TRIM 2'!E19+ACUMMAR!E19</f>
        <v>#REF!</v>
      </c>
      <c r="F19" s="68" t="e">
        <f>+'ACUM TRIM 2'!F19+ACUMMAR!F19</f>
        <v>#REF!</v>
      </c>
      <c r="G19" s="68" t="e">
        <f>+'ACUM TRIM 2'!G19+ACUMMAR!G19</f>
        <v>#REF!</v>
      </c>
      <c r="H19" s="68" t="e">
        <f>+'ACUM TRIM 2'!H19+ACUMMAR!H19</f>
        <v>#REF!</v>
      </c>
      <c r="I19" s="68" t="e">
        <f>+'ACUM TRIM 2'!I19+ACUMMAR!I19</f>
        <v>#REF!</v>
      </c>
      <c r="J19" s="68" t="e">
        <f>+'ACUM TRIM 2'!J19+ACUMMAR!J19</f>
        <v>#REF!</v>
      </c>
      <c r="K19" s="68" t="e">
        <f>+'ACUM TRIM 2'!K19+ACUMMAR!K19</f>
        <v>#REF!</v>
      </c>
      <c r="L19" s="68" t="e">
        <f>+'ACUM TRIM 2'!L19+ACUMMAR!L19</f>
        <v>#REF!</v>
      </c>
      <c r="M19" s="68" t="e">
        <f>+'ACUM TRIM 2'!M19+ACUMMAR!N19</f>
        <v>#REF!</v>
      </c>
      <c r="O19" s="47"/>
      <c r="P19" s="66">
        <v>3786648</v>
      </c>
      <c r="Q19" s="78" t="e">
        <f t="shared" si="0"/>
        <v>#REF!</v>
      </c>
    </row>
    <row r="20" spans="1:17">
      <c r="A20" s="42"/>
      <c r="C20" s="67" t="s">
        <v>107</v>
      </c>
      <c r="D20" s="68" t="e">
        <f>+'ACUM TRIM 2'!D20+ACUMMAR!D20</f>
        <v>#REF!</v>
      </c>
      <c r="E20" s="68" t="e">
        <f>+'ACUM TRIM 2'!E20+ACUMMAR!E20</f>
        <v>#REF!</v>
      </c>
      <c r="F20" s="68" t="e">
        <f>+'ACUM TRIM 2'!F20+ACUMMAR!F20</f>
        <v>#REF!</v>
      </c>
      <c r="G20" s="68" t="e">
        <f>+'ACUM TRIM 2'!G20+ACUMMAR!G20</f>
        <v>#REF!</v>
      </c>
      <c r="H20" s="68" t="e">
        <f>+'ACUM TRIM 2'!H20+ACUMMAR!H20</f>
        <v>#REF!</v>
      </c>
      <c r="I20" s="68" t="e">
        <f>+'ACUM TRIM 2'!I20+ACUMMAR!I20</f>
        <v>#REF!</v>
      </c>
      <c r="J20" s="68" t="e">
        <f>+'ACUM TRIM 2'!J20+ACUMMAR!J20</f>
        <v>#REF!</v>
      </c>
      <c r="K20" s="68" t="e">
        <f>+'ACUM TRIM 2'!K20+ACUMMAR!K20</f>
        <v>#REF!</v>
      </c>
      <c r="L20" s="68" t="e">
        <f>+'ACUM TRIM 2'!L20+ACUMMAR!L20</f>
        <v>#REF!</v>
      </c>
      <c r="M20" s="68" t="e">
        <f>+'ACUM TRIM 2'!M20+ACUMMAR!N20</f>
        <v>#REF!</v>
      </c>
      <c r="O20" s="47"/>
      <c r="P20" s="66">
        <v>4273193</v>
      </c>
      <c r="Q20" s="78" t="e">
        <f t="shared" si="0"/>
        <v>#REF!</v>
      </c>
    </row>
    <row r="21" spans="1:17">
      <c r="A21" s="42"/>
      <c r="C21" s="67" t="s">
        <v>20</v>
      </c>
      <c r="D21" s="68" t="e">
        <f>+'ACUM TRIM 2'!D21+ACUMMAR!D21</f>
        <v>#REF!</v>
      </c>
      <c r="E21" s="68" t="e">
        <f>+'ACUM TRIM 2'!E21+ACUMMAR!E21</f>
        <v>#REF!</v>
      </c>
      <c r="F21" s="68" t="e">
        <f>+'ACUM TRIM 2'!F21+ACUMMAR!F21</f>
        <v>#REF!</v>
      </c>
      <c r="G21" s="68" t="e">
        <f>+'ACUM TRIM 2'!G21+ACUMMAR!G21</f>
        <v>#REF!</v>
      </c>
      <c r="H21" s="68" t="e">
        <f>+'ACUM TRIM 2'!H21+ACUMMAR!H21</f>
        <v>#REF!</v>
      </c>
      <c r="I21" s="68" t="e">
        <f>+'ACUM TRIM 2'!I21+ACUMMAR!I21</f>
        <v>#REF!</v>
      </c>
      <c r="J21" s="68" t="e">
        <f>+'ACUM TRIM 2'!J21+ACUMMAR!J21</f>
        <v>#REF!</v>
      </c>
      <c r="K21" s="68" t="e">
        <f>+'ACUM TRIM 2'!K21+ACUMMAR!K21</f>
        <v>#REF!</v>
      </c>
      <c r="L21" s="68" t="e">
        <f>+'ACUM TRIM 2'!L21+ACUMMAR!L21</f>
        <v>#REF!</v>
      </c>
      <c r="M21" s="68" t="e">
        <f>+'ACUM TRIM 2'!M21+ACUMMAR!N21</f>
        <v>#REF!</v>
      </c>
      <c r="O21" s="47"/>
      <c r="P21" s="66">
        <v>182999878</v>
      </c>
      <c r="Q21" s="78" t="e">
        <f t="shared" si="0"/>
        <v>#REF!</v>
      </c>
    </row>
    <row r="22" spans="1:17">
      <c r="A22" s="42"/>
      <c r="C22" s="67" t="s">
        <v>22</v>
      </c>
      <c r="D22" s="68" t="e">
        <f>+'ACUM TRIM 2'!D22+ACUMMAR!D22</f>
        <v>#REF!</v>
      </c>
      <c r="E22" s="68" t="e">
        <f>+'ACUM TRIM 2'!E22+ACUMMAR!E22</f>
        <v>#REF!</v>
      </c>
      <c r="F22" s="68" t="e">
        <f>+'ACUM TRIM 2'!F22+ACUMMAR!F22</f>
        <v>#REF!</v>
      </c>
      <c r="G22" s="68" t="e">
        <f>+'ACUM TRIM 2'!G22+ACUMMAR!G22</f>
        <v>#REF!</v>
      </c>
      <c r="H22" s="68" t="e">
        <f>+'ACUM TRIM 2'!H22+ACUMMAR!H22</f>
        <v>#REF!</v>
      </c>
      <c r="I22" s="68" t="e">
        <f>+'ACUM TRIM 2'!I22+ACUMMAR!I22</f>
        <v>#REF!</v>
      </c>
      <c r="J22" s="68" t="e">
        <f>+'ACUM TRIM 2'!J22+ACUMMAR!J22</f>
        <v>#REF!</v>
      </c>
      <c r="K22" s="68" t="e">
        <f>+'ACUM TRIM 2'!K22+ACUMMAR!K22</f>
        <v>#REF!</v>
      </c>
      <c r="L22" s="68" t="e">
        <f>+'ACUM TRIM 2'!L22+ACUMMAR!L22</f>
        <v>#REF!</v>
      </c>
      <c r="M22" s="68" t="e">
        <f>+'ACUM TRIM 2'!M22+ACUMMAR!N22</f>
        <v>#REF!</v>
      </c>
      <c r="O22" s="47"/>
      <c r="P22" s="66">
        <v>9248227</v>
      </c>
      <c r="Q22" s="78" t="e">
        <f t="shared" si="0"/>
        <v>#REF!</v>
      </c>
    </row>
    <row r="23" spans="1:17">
      <c r="A23" s="42"/>
      <c r="C23" s="67" t="s">
        <v>108</v>
      </c>
      <c r="D23" s="68" t="e">
        <f>+'ACUM TRIM 2'!D23+ACUMMAR!D23</f>
        <v>#REF!</v>
      </c>
      <c r="E23" s="68" t="e">
        <f>+'ACUM TRIM 2'!E23+ACUMMAR!E23</f>
        <v>#REF!</v>
      </c>
      <c r="F23" s="68" t="e">
        <f>+'ACUM TRIM 2'!F23+ACUMMAR!F23</f>
        <v>#REF!</v>
      </c>
      <c r="G23" s="68" t="e">
        <f>+'ACUM TRIM 2'!G23+ACUMMAR!G23</f>
        <v>#REF!</v>
      </c>
      <c r="H23" s="68" t="e">
        <f>+'ACUM TRIM 2'!H23+ACUMMAR!H23</f>
        <v>#REF!</v>
      </c>
      <c r="I23" s="68" t="e">
        <f>+'ACUM TRIM 2'!I23+ACUMMAR!I23</f>
        <v>#REF!</v>
      </c>
      <c r="J23" s="68" t="e">
        <f>+'ACUM TRIM 2'!J23+ACUMMAR!J23</f>
        <v>#REF!</v>
      </c>
      <c r="K23" s="68" t="e">
        <f>+'ACUM TRIM 2'!K23+ACUMMAR!K23</f>
        <v>#REF!</v>
      </c>
      <c r="L23" s="68" t="e">
        <f>+'ACUM TRIM 2'!L23+ACUMMAR!L23</f>
        <v>#REF!</v>
      </c>
      <c r="M23" s="68" t="e">
        <f>+'ACUM TRIM 2'!M23+ACUMMAR!N23</f>
        <v>#REF!</v>
      </c>
      <c r="O23" s="47"/>
      <c r="P23" s="66">
        <v>6315254</v>
      </c>
      <c r="Q23" s="78" t="e">
        <f t="shared" si="0"/>
        <v>#REF!</v>
      </c>
    </row>
    <row r="24" spans="1:17">
      <c r="A24" s="42"/>
      <c r="C24" s="67" t="s">
        <v>109</v>
      </c>
      <c r="D24" s="68" t="e">
        <f>+'ACUM TRIM 2'!D24+ACUMMAR!D24</f>
        <v>#REF!</v>
      </c>
      <c r="E24" s="68" t="e">
        <f>+'ACUM TRIM 2'!E24+ACUMMAR!E24</f>
        <v>#REF!</v>
      </c>
      <c r="F24" s="68" t="e">
        <f>+'ACUM TRIM 2'!F24+ACUMMAR!F24</f>
        <v>#REF!</v>
      </c>
      <c r="G24" s="68" t="e">
        <f>+'ACUM TRIM 2'!G24+ACUMMAR!G24</f>
        <v>#REF!</v>
      </c>
      <c r="H24" s="68" t="e">
        <f>+'ACUM TRIM 2'!H24+ACUMMAR!H24</f>
        <v>#REF!</v>
      </c>
      <c r="I24" s="68" t="e">
        <f>+'ACUM TRIM 2'!I24+ACUMMAR!I24</f>
        <v>#REF!</v>
      </c>
      <c r="J24" s="68" t="e">
        <f>+'ACUM TRIM 2'!J24+ACUMMAR!J24</f>
        <v>#REF!</v>
      </c>
      <c r="K24" s="68" t="e">
        <f>+'ACUM TRIM 2'!K24+ACUMMAR!K24</f>
        <v>#REF!</v>
      </c>
      <c r="L24" s="68" t="e">
        <f>+'ACUM TRIM 2'!L24+ACUMMAR!L24</f>
        <v>#REF!</v>
      </c>
      <c r="M24" s="68" t="e">
        <f>+'ACUM TRIM 2'!M24+ACUMMAR!N24</f>
        <v>#REF!</v>
      </c>
      <c r="O24" s="47"/>
      <c r="P24" s="66">
        <v>25663125</v>
      </c>
      <c r="Q24" s="78" t="e">
        <f t="shared" si="0"/>
        <v>#REF!</v>
      </c>
    </row>
    <row r="25" spans="1:17">
      <c r="A25" s="42"/>
      <c r="C25" s="67" t="s">
        <v>110</v>
      </c>
      <c r="D25" s="68" t="e">
        <f>+'ACUM TRIM 2'!D25+ACUMMAR!D25</f>
        <v>#REF!</v>
      </c>
      <c r="E25" s="68" t="e">
        <f>+'ACUM TRIM 2'!E25+ACUMMAR!E25</f>
        <v>#REF!</v>
      </c>
      <c r="F25" s="68" t="e">
        <f>+'ACUM TRIM 2'!F25+ACUMMAR!F25</f>
        <v>#REF!</v>
      </c>
      <c r="G25" s="68" t="e">
        <f>+'ACUM TRIM 2'!G25+ACUMMAR!G25</f>
        <v>#REF!</v>
      </c>
      <c r="H25" s="68" t="e">
        <f>+'ACUM TRIM 2'!H25+ACUMMAR!H25</f>
        <v>#REF!</v>
      </c>
      <c r="I25" s="68" t="e">
        <f>+'ACUM TRIM 2'!I25+ACUMMAR!I25</f>
        <v>#REF!</v>
      </c>
      <c r="J25" s="68" t="e">
        <f>+'ACUM TRIM 2'!J25+ACUMMAR!J25</f>
        <v>#REF!</v>
      </c>
      <c r="K25" s="68" t="e">
        <f>+'ACUM TRIM 2'!K25+ACUMMAR!K25</f>
        <v>#REF!</v>
      </c>
      <c r="L25" s="68" t="e">
        <f>+'ACUM TRIM 2'!L25+ACUMMAR!L25</f>
        <v>#REF!</v>
      </c>
      <c r="M25" s="68" t="e">
        <f>+'ACUM TRIM 2'!M25+ACUMMAR!N25</f>
        <v>#REF!</v>
      </c>
      <c r="O25" s="47"/>
      <c r="P25" s="66">
        <v>16725756</v>
      </c>
      <c r="Q25" s="78" t="e">
        <f t="shared" si="0"/>
        <v>#REF!</v>
      </c>
    </row>
    <row r="26" spans="1:17">
      <c r="A26" s="42"/>
      <c r="C26" s="67" t="s">
        <v>27</v>
      </c>
      <c r="D26" s="68" t="e">
        <f>+'ACUM TRIM 2'!D26+ACUMMAR!D26</f>
        <v>#REF!</v>
      </c>
      <c r="E26" s="68" t="e">
        <f>+'ACUM TRIM 2'!E26+ACUMMAR!E26</f>
        <v>#REF!</v>
      </c>
      <c r="F26" s="68" t="e">
        <f>+'ACUM TRIM 2'!F26+ACUMMAR!F26</f>
        <v>#REF!</v>
      </c>
      <c r="G26" s="68" t="e">
        <f>+'ACUM TRIM 2'!G26+ACUMMAR!G26</f>
        <v>#REF!</v>
      </c>
      <c r="H26" s="68" t="e">
        <f>+'ACUM TRIM 2'!H26+ACUMMAR!H26</f>
        <v>#REF!</v>
      </c>
      <c r="I26" s="68" t="e">
        <f>+'ACUM TRIM 2'!I26+ACUMMAR!I26</f>
        <v>#REF!</v>
      </c>
      <c r="J26" s="68" t="e">
        <f>+'ACUM TRIM 2'!J26+ACUMMAR!J26</f>
        <v>#REF!</v>
      </c>
      <c r="K26" s="68" t="e">
        <f>+'ACUM TRIM 2'!K26+ACUMMAR!K26</f>
        <v>#REF!</v>
      </c>
      <c r="L26" s="68" t="e">
        <f>+'ACUM TRIM 2'!L26+ACUMMAR!L26</f>
        <v>#REF!</v>
      </c>
      <c r="M26" s="68" t="e">
        <f>+'ACUM TRIM 2'!M26+ACUMMAR!N26</f>
        <v>#REF!</v>
      </c>
      <c r="O26" s="47"/>
      <c r="P26" s="66">
        <v>164237164</v>
      </c>
      <c r="Q26" s="78" t="e">
        <f t="shared" si="0"/>
        <v>#REF!</v>
      </c>
    </row>
    <row r="27" spans="1:17">
      <c r="A27" s="42"/>
      <c r="C27" s="67" t="s">
        <v>28</v>
      </c>
      <c r="D27" s="68" t="e">
        <f>+'ACUM TRIM 2'!D27+ACUMMAR!D27</f>
        <v>#REF!</v>
      </c>
      <c r="E27" s="68" t="e">
        <f>+'ACUM TRIM 2'!E27+ACUMMAR!E27</f>
        <v>#REF!</v>
      </c>
      <c r="F27" s="68" t="e">
        <f>+'ACUM TRIM 2'!F27+ACUMMAR!F27</f>
        <v>#REF!</v>
      </c>
      <c r="G27" s="68" t="e">
        <f>+'ACUM TRIM 2'!G27+ACUMMAR!G27</f>
        <v>#REF!</v>
      </c>
      <c r="H27" s="68" t="e">
        <f>+'ACUM TRIM 2'!H27+ACUMMAR!H27</f>
        <v>#REF!</v>
      </c>
      <c r="I27" s="68" t="e">
        <f>+'ACUM TRIM 2'!I27+ACUMMAR!I27</f>
        <v>#REF!</v>
      </c>
      <c r="J27" s="68" t="e">
        <f>+'ACUM TRIM 2'!J27+ACUMMAR!J27</f>
        <v>#REF!</v>
      </c>
      <c r="K27" s="68" t="e">
        <f>+'ACUM TRIM 2'!K27+ACUMMAR!K27</f>
        <v>#REF!</v>
      </c>
      <c r="L27" s="68" t="e">
        <f>+'ACUM TRIM 2'!L27+ACUMMAR!L27</f>
        <v>#REF!</v>
      </c>
      <c r="M27" s="68" t="e">
        <f>+'ACUM TRIM 2'!M27+ACUMMAR!N27</f>
        <v>#REF!</v>
      </c>
      <c r="O27" s="47"/>
      <c r="P27" s="66">
        <v>6474083</v>
      </c>
      <c r="Q27" s="78" t="e">
        <f t="shared" si="0"/>
        <v>#REF!</v>
      </c>
    </row>
    <row r="28" spans="1:17">
      <c r="A28" s="42"/>
      <c r="C28" s="67" t="s">
        <v>111</v>
      </c>
      <c r="D28" s="68" t="e">
        <f>+'ACUM TRIM 2'!D28+ACUMMAR!D28</f>
        <v>#REF!</v>
      </c>
      <c r="E28" s="68" t="e">
        <f>+'ACUM TRIM 2'!E28+ACUMMAR!E28</f>
        <v>#REF!</v>
      </c>
      <c r="F28" s="68" t="e">
        <f>+'ACUM TRIM 2'!F28+ACUMMAR!F28</f>
        <v>#REF!</v>
      </c>
      <c r="G28" s="68" t="e">
        <f>+'ACUM TRIM 2'!G28+ACUMMAR!G28</f>
        <v>#REF!</v>
      </c>
      <c r="H28" s="68" t="e">
        <f>+'ACUM TRIM 2'!H28+ACUMMAR!H28</f>
        <v>#REF!</v>
      </c>
      <c r="I28" s="68" t="e">
        <f>+'ACUM TRIM 2'!I28+ACUMMAR!I28</f>
        <v>#REF!</v>
      </c>
      <c r="J28" s="68" t="e">
        <f>+'ACUM TRIM 2'!J28+ACUMMAR!J28</f>
        <v>#REF!</v>
      </c>
      <c r="K28" s="68" t="e">
        <f>+'ACUM TRIM 2'!K28+ACUMMAR!K28</f>
        <v>#REF!</v>
      </c>
      <c r="L28" s="68" t="e">
        <f>+'ACUM TRIM 2'!L28+ACUMMAR!L28</f>
        <v>#REF!</v>
      </c>
      <c r="M28" s="68" t="e">
        <f>+'ACUM TRIM 2'!M28+ACUMMAR!N28</f>
        <v>#REF!</v>
      </c>
      <c r="O28" s="47"/>
      <c r="P28" s="66">
        <v>25795454</v>
      </c>
      <c r="Q28" s="78" t="e">
        <f t="shared" si="0"/>
        <v>#REF!</v>
      </c>
    </row>
    <row r="29" spans="1:17">
      <c r="A29" s="42"/>
      <c r="C29" s="67" t="s">
        <v>112</v>
      </c>
      <c r="D29" s="68" t="e">
        <f>+'ACUM TRIM 2'!D29+ACUMMAR!D29</f>
        <v>#REF!</v>
      </c>
      <c r="E29" s="68" t="e">
        <f>+'ACUM TRIM 2'!E29+ACUMMAR!E29</f>
        <v>#REF!</v>
      </c>
      <c r="F29" s="68" t="e">
        <f>+'ACUM TRIM 2'!F29+ACUMMAR!F29</f>
        <v>#REF!</v>
      </c>
      <c r="G29" s="68" t="e">
        <f>+'ACUM TRIM 2'!G29+ACUMMAR!G29</f>
        <v>#REF!</v>
      </c>
      <c r="H29" s="68" t="e">
        <f>+'ACUM TRIM 2'!H29+ACUMMAR!H29</f>
        <v>#REF!</v>
      </c>
      <c r="I29" s="68" t="e">
        <f>+'ACUM TRIM 2'!I29+ACUMMAR!I29</f>
        <v>#REF!</v>
      </c>
      <c r="J29" s="68" t="e">
        <f>+'ACUM TRIM 2'!J29+ACUMMAR!J29</f>
        <v>#REF!</v>
      </c>
      <c r="K29" s="68" t="e">
        <f>+'ACUM TRIM 2'!K29+ACUMMAR!K29</f>
        <v>#REF!</v>
      </c>
      <c r="L29" s="68" t="e">
        <f>+'ACUM TRIM 2'!L29+ACUMMAR!L29</f>
        <v>#REF!</v>
      </c>
      <c r="M29" s="68" t="e">
        <f>+'ACUM TRIM 2'!M29+ACUMMAR!N29</f>
        <v>#REF!</v>
      </c>
      <c r="O29" s="47"/>
      <c r="P29" s="66">
        <v>61920981</v>
      </c>
      <c r="Q29" s="78" t="e">
        <f t="shared" si="0"/>
        <v>#REF!</v>
      </c>
    </row>
    <row r="30" spans="1:17">
      <c r="A30" s="42"/>
      <c r="C30" s="67" t="s">
        <v>113</v>
      </c>
      <c r="D30" s="68" t="e">
        <f>+'ACUM TRIM 2'!D30+ACUMMAR!D30</f>
        <v>#REF!</v>
      </c>
      <c r="E30" s="68" t="e">
        <f>+'ACUM TRIM 2'!E30+ACUMMAR!E30</f>
        <v>#REF!</v>
      </c>
      <c r="F30" s="68" t="e">
        <f>+'ACUM TRIM 2'!F30+ACUMMAR!F30</f>
        <v>#REF!</v>
      </c>
      <c r="G30" s="68" t="e">
        <f>+'ACUM TRIM 2'!G30+ACUMMAR!G30</f>
        <v>#REF!</v>
      </c>
      <c r="H30" s="68" t="e">
        <f>+'ACUM TRIM 2'!H30+ACUMMAR!H30</f>
        <v>#REF!</v>
      </c>
      <c r="I30" s="68" t="e">
        <f>+'ACUM TRIM 2'!I30+ACUMMAR!I30</f>
        <v>#REF!</v>
      </c>
      <c r="J30" s="68" t="e">
        <f>+'ACUM TRIM 2'!J30+ACUMMAR!J30</f>
        <v>#REF!</v>
      </c>
      <c r="K30" s="68" t="e">
        <f>+'ACUM TRIM 2'!K30+ACUMMAR!K30</f>
        <v>#REF!</v>
      </c>
      <c r="L30" s="68" t="e">
        <f>+'ACUM TRIM 2'!L30+ACUMMAR!L30</f>
        <v>#REF!</v>
      </c>
      <c r="M30" s="68" t="e">
        <f>+'ACUM TRIM 2'!M30+ACUMMAR!N30</f>
        <v>#REF!</v>
      </c>
      <c r="O30" s="47"/>
      <c r="P30" s="66">
        <v>7227027</v>
      </c>
      <c r="Q30" s="78" t="e">
        <f t="shared" si="0"/>
        <v>#REF!</v>
      </c>
    </row>
    <row r="31" spans="1:17">
      <c r="A31" s="42"/>
      <c r="C31" s="67" t="s">
        <v>32</v>
      </c>
      <c r="D31" s="68" t="e">
        <f>+'ACUM TRIM 2'!D31+ACUMMAR!D31</f>
        <v>#REF!</v>
      </c>
      <c r="E31" s="68" t="e">
        <f>+'ACUM TRIM 2'!E31+ACUMMAR!E31</f>
        <v>#REF!</v>
      </c>
      <c r="F31" s="68" t="e">
        <f>+'ACUM TRIM 2'!F31+ACUMMAR!F31</f>
        <v>#REF!</v>
      </c>
      <c r="G31" s="68" t="e">
        <f>+'ACUM TRIM 2'!G31+ACUMMAR!G31</f>
        <v>#REF!</v>
      </c>
      <c r="H31" s="68" t="e">
        <f>+'ACUM TRIM 2'!H31+ACUMMAR!H31</f>
        <v>#REF!</v>
      </c>
      <c r="I31" s="68" t="e">
        <f>+'ACUM TRIM 2'!I31+ACUMMAR!I31</f>
        <v>#REF!</v>
      </c>
      <c r="J31" s="68" t="e">
        <f>+'ACUM TRIM 2'!J31+ACUMMAR!J31</f>
        <v>#REF!</v>
      </c>
      <c r="K31" s="68" t="e">
        <f>+'ACUM TRIM 2'!K31+ACUMMAR!K31</f>
        <v>#REF!</v>
      </c>
      <c r="L31" s="68" t="e">
        <f>+'ACUM TRIM 2'!L31+ACUMMAR!L31</f>
        <v>#REF!</v>
      </c>
      <c r="M31" s="68" t="e">
        <f>+'ACUM TRIM 2'!M31+ACUMMAR!N31</f>
        <v>#REF!</v>
      </c>
      <c r="O31" s="47"/>
      <c r="P31" s="66">
        <v>17764476</v>
      </c>
      <c r="Q31" s="78" t="e">
        <f t="shared" si="0"/>
        <v>#REF!</v>
      </c>
    </row>
    <row r="32" spans="1:17">
      <c r="A32" s="42"/>
      <c r="C32" s="67" t="s">
        <v>33</v>
      </c>
      <c r="D32" s="68" t="e">
        <f>+'ACUM TRIM 2'!D32+ACUMMAR!D32</f>
        <v>#REF!</v>
      </c>
      <c r="E32" s="68" t="e">
        <f>+'ACUM TRIM 2'!E32+ACUMMAR!E32</f>
        <v>#REF!</v>
      </c>
      <c r="F32" s="68" t="e">
        <f>+'ACUM TRIM 2'!F32+ACUMMAR!F32</f>
        <v>#REF!</v>
      </c>
      <c r="G32" s="68" t="e">
        <f>+'ACUM TRIM 2'!G32+ACUMMAR!G32</f>
        <v>#REF!</v>
      </c>
      <c r="H32" s="68" t="e">
        <f>+'ACUM TRIM 2'!H32+ACUMMAR!H32</f>
        <v>#REF!</v>
      </c>
      <c r="I32" s="68" t="e">
        <f>+'ACUM TRIM 2'!I32+ACUMMAR!I32</f>
        <v>#REF!</v>
      </c>
      <c r="J32" s="68" t="e">
        <f>+'ACUM TRIM 2'!J32+ACUMMAR!J32</f>
        <v>#REF!</v>
      </c>
      <c r="K32" s="68" t="e">
        <f>+'ACUM TRIM 2'!K32+ACUMMAR!K32</f>
        <v>#REF!</v>
      </c>
      <c r="L32" s="68" t="e">
        <f>+'ACUM TRIM 2'!L32+ACUMMAR!L32</f>
        <v>#REF!</v>
      </c>
      <c r="M32" s="68" t="e">
        <f>+'ACUM TRIM 2'!M32+ACUMMAR!N32</f>
        <v>#REF!</v>
      </c>
      <c r="O32" s="47"/>
      <c r="P32" s="66">
        <v>15576627</v>
      </c>
      <c r="Q32" s="78" t="e">
        <f t="shared" si="0"/>
        <v>#REF!</v>
      </c>
    </row>
    <row r="33" spans="1:17">
      <c r="A33" s="42"/>
      <c r="C33" s="67" t="s">
        <v>34</v>
      </c>
      <c r="D33" s="68" t="e">
        <f>+'ACUM TRIM 2'!D33+ACUMMAR!D33</f>
        <v>#REF!</v>
      </c>
      <c r="E33" s="68" t="e">
        <f>+'ACUM TRIM 2'!E33+ACUMMAR!E33</f>
        <v>#REF!</v>
      </c>
      <c r="F33" s="68" t="e">
        <f>+'ACUM TRIM 2'!F33+ACUMMAR!F33</f>
        <v>#REF!</v>
      </c>
      <c r="G33" s="68" t="e">
        <f>+'ACUM TRIM 2'!G33+ACUMMAR!G33</f>
        <v>#REF!</v>
      </c>
      <c r="H33" s="68" t="e">
        <f>+'ACUM TRIM 2'!H33+ACUMMAR!H33</f>
        <v>#REF!</v>
      </c>
      <c r="I33" s="68" t="e">
        <f>+'ACUM TRIM 2'!I33+ACUMMAR!I33</f>
        <v>#REF!</v>
      </c>
      <c r="J33" s="68" t="e">
        <f>+'ACUM TRIM 2'!J33+ACUMMAR!J33</f>
        <v>#REF!</v>
      </c>
      <c r="K33" s="68" t="e">
        <f>+'ACUM TRIM 2'!K33+ACUMMAR!K33</f>
        <v>#REF!</v>
      </c>
      <c r="L33" s="68" t="e">
        <f>+'ACUM TRIM 2'!L33+ACUMMAR!L33</f>
        <v>#REF!</v>
      </c>
      <c r="M33" s="68" t="e">
        <f>+'ACUM TRIM 2'!M33+ACUMMAR!N33</f>
        <v>#REF!</v>
      </c>
      <c r="O33" s="47"/>
      <c r="P33" s="66">
        <v>31553938</v>
      </c>
      <c r="Q33" s="78" t="e">
        <f t="shared" si="0"/>
        <v>#REF!</v>
      </c>
    </row>
    <row r="34" spans="1:17">
      <c r="A34" s="42"/>
      <c r="C34" s="67" t="s">
        <v>114</v>
      </c>
      <c r="D34" s="68" t="e">
        <f>+'ACUM TRIM 2'!D34+ACUMMAR!D34</f>
        <v>#REF!</v>
      </c>
      <c r="E34" s="68" t="e">
        <f>+'ACUM TRIM 2'!E34+ACUMMAR!E34</f>
        <v>#REF!</v>
      </c>
      <c r="F34" s="68" t="e">
        <f>+'ACUM TRIM 2'!F34+ACUMMAR!F34</f>
        <v>#REF!</v>
      </c>
      <c r="G34" s="68" t="e">
        <f>+'ACUM TRIM 2'!G34+ACUMMAR!G34</f>
        <v>#REF!</v>
      </c>
      <c r="H34" s="68" t="e">
        <f>+'ACUM TRIM 2'!H34+ACUMMAR!H34</f>
        <v>#REF!</v>
      </c>
      <c r="I34" s="68" t="e">
        <f>+'ACUM TRIM 2'!I34+ACUMMAR!I34</f>
        <v>#REF!</v>
      </c>
      <c r="J34" s="68" t="e">
        <f>+'ACUM TRIM 2'!J34+ACUMMAR!J34</f>
        <v>#REF!</v>
      </c>
      <c r="K34" s="68" t="e">
        <f>+'ACUM TRIM 2'!K34+ACUMMAR!K34</f>
        <v>#REF!</v>
      </c>
      <c r="L34" s="68" t="e">
        <f>+'ACUM TRIM 2'!L34+ACUMMAR!L34</f>
        <v>#REF!</v>
      </c>
      <c r="M34" s="68" t="e">
        <f>+'ACUM TRIM 2'!M34+ACUMMAR!N34</f>
        <v>#REF!</v>
      </c>
      <c r="O34" s="47"/>
      <c r="P34" s="66">
        <v>10551245</v>
      </c>
      <c r="Q34" s="78" t="e">
        <f t="shared" si="0"/>
        <v>#REF!</v>
      </c>
    </row>
    <row r="35" spans="1:17">
      <c r="A35" s="42"/>
      <c r="C35" s="67" t="s">
        <v>36</v>
      </c>
      <c r="D35" s="68" t="e">
        <f>+'ACUM TRIM 2'!D35+ACUMMAR!D35</f>
        <v>#REF!</v>
      </c>
      <c r="E35" s="68" t="e">
        <f>+'ACUM TRIM 2'!E35+ACUMMAR!E35</f>
        <v>#REF!</v>
      </c>
      <c r="F35" s="68" t="e">
        <f>+'ACUM TRIM 2'!F35+ACUMMAR!F35</f>
        <v>#REF!</v>
      </c>
      <c r="G35" s="68" t="e">
        <f>+'ACUM TRIM 2'!G35+ACUMMAR!G35</f>
        <v>#REF!</v>
      </c>
      <c r="H35" s="68" t="e">
        <f>+'ACUM TRIM 2'!H35+ACUMMAR!H35</f>
        <v>#REF!</v>
      </c>
      <c r="I35" s="68" t="e">
        <f>+'ACUM TRIM 2'!I35+ACUMMAR!I35</f>
        <v>#REF!</v>
      </c>
      <c r="J35" s="68" t="e">
        <f>+'ACUM TRIM 2'!J35+ACUMMAR!J35</f>
        <v>#REF!</v>
      </c>
      <c r="K35" s="68" t="e">
        <f>+'ACUM TRIM 2'!K35+ACUMMAR!K35</f>
        <v>#REF!</v>
      </c>
      <c r="L35" s="68" t="e">
        <f>+'ACUM TRIM 2'!L35+ACUMMAR!L35</f>
        <v>#REF!</v>
      </c>
      <c r="M35" s="68" t="e">
        <f>+'ACUM TRIM 2'!M35+ACUMMAR!N35</f>
        <v>#REF!</v>
      </c>
      <c r="O35" s="47"/>
      <c r="P35" s="66">
        <v>44547657</v>
      </c>
      <c r="Q35" s="78" t="e">
        <f t="shared" si="0"/>
        <v>#REF!</v>
      </c>
    </row>
    <row r="36" spans="1:17">
      <c r="A36" s="42"/>
      <c r="C36" s="67" t="s">
        <v>37</v>
      </c>
      <c r="D36" s="68" t="e">
        <f>+'ACUM TRIM 2'!D36+ACUMMAR!D36</f>
        <v>#REF!</v>
      </c>
      <c r="E36" s="68" t="e">
        <f>+'ACUM TRIM 2'!E36+ACUMMAR!E36</f>
        <v>#REF!</v>
      </c>
      <c r="F36" s="68" t="e">
        <f>+'ACUM TRIM 2'!F36+ACUMMAR!F36</f>
        <v>#REF!</v>
      </c>
      <c r="G36" s="68" t="e">
        <f>+'ACUM TRIM 2'!G36+ACUMMAR!G36</f>
        <v>#REF!</v>
      </c>
      <c r="H36" s="68" t="e">
        <f>+'ACUM TRIM 2'!H36+ACUMMAR!H36</f>
        <v>#REF!</v>
      </c>
      <c r="I36" s="68" t="e">
        <f>+'ACUM TRIM 2'!I36+ACUMMAR!I36</f>
        <v>#REF!</v>
      </c>
      <c r="J36" s="68" t="e">
        <f>+'ACUM TRIM 2'!J36+ACUMMAR!J36</f>
        <v>#REF!</v>
      </c>
      <c r="K36" s="68" t="e">
        <f>+'ACUM TRIM 2'!K36+ACUMMAR!K36</f>
        <v>#REF!</v>
      </c>
      <c r="L36" s="68" t="e">
        <f>+'ACUM TRIM 2'!L36+ACUMMAR!L36</f>
        <v>#REF!</v>
      </c>
      <c r="M36" s="68" t="e">
        <f>+'ACUM TRIM 2'!M36+ACUMMAR!N36</f>
        <v>#REF!</v>
      </c>
      <c r="O36" s="47"/>
      <c r="P36" s="66">
        <v>6737751</v>
      </c>
      <c r="Q36" s="78" t="e">
        <f t="shared" si="0"/>
        <v>#REF!</v>
      </c>
    </row>
    <row r="37" spans="1:17">
      <c r="A37" s="42"/>
      <c r="C37" s="67" t="s">
        <v>38</v>
      </c>
      <c r="D37" s="68" t="e">
        <f>+'ACUM TRIM 2'!D37+ACUMMAR!D37</f>
        <v>#REF!</v>
      </c>
      <c r="E37" s="68" t="e">
        <f>+'ACUM TRIM 2'!E37+ACUMMAR!E37</f>
        <v>#REF!</v>
      </c>
      <c r="F37" s="68" t="e">
        <f>+'ACUM TRIM 2'!F37+ACUMMAR!F37</f>
        <v>#REF!</v>
      </c>
      <c r="G37" s="68" t="e">
        <f>+'ACUM TRIM 2'!G37+ACUMMAR!G37</f>
        <v>#REF!</v>
      </c>
      <c r="H37" s="68" t="e">
        <f>+'ACUM TRIM 2'!H37+ACUMMAR!H37</f>
        <v>#REF!</v>
      </c>
      <c r="I37" s="68" t="e">
        <f>+'ACUM TRIM 2'!I37+ACUMMAR!I37</f>
        <v>#REF!</v>
      </c>
      <c r="J37" s="68" t="e">
        <f>+'ACUM TRIM 2'!J37+ACUMMAR!J37</f>
        <v>#REF!</v>
      </c>
      <c r="K37" s="68" t="e">
        <f>+'ACUM TRIM 2'!K37+ACUMMAR!K37</f>
        <v>#REF!</v>
      </c>
      <c r="L37" s="68" t="e">
        <f>+'ACUM TRIM 2'!L37+ACUMMAR!L37</f>
        <v>#REF!</v>
      </c>
      <c r="M37" s="68" t="e">
        <f>+'ACUM TRIM 2'!M37+ACUMMAR!N37</f>
        <v>#REF!</v>
      </c>
      <c r="O37" s="47"/>
      <c r="P37" s="66">
        <v>4805820</v>
      </c>
      <c r="Q37" s="78" t="e">
        <f t="shared" si="0"/>
        <v>#REF!</v>
      </c>
    </row>
    <row r="38" spans="1:17">
      <c r="A38" s="42"/>
      <c r="C38" s="67" t="s">
        <v>39</v>
      </c>
      <c r="D38" s="68" t="e">
        <f>+'ACUM TRIM 2'!D38+ACUMMAR!D38</f>
        <v>#REF!</v>
      </c>
      <c r="E38" s="68" t="e">
        <f>+'ACUM TRIM 2'!E38+ACUMMAR!E38</f>
        <v>#REF!</v>
      </c>
      <c r="F38" s="68" t="e">
        <f>+'ACUM TRIM 2'!F38+ACUMMAR!F38</f>
        <v>#REF!</v>
      </c>
      <c r="G38" s="68" t="e">
        <f>+'ACUM TRIM 2'!G38+ACUMMAR!G38</f>
        <v>#REF!</v>
      </c>
      <c r="H38" s="68" t="e">
        <f>+'ACUM TRIM 2'!H38+ACUMMAR!H38</f>
        <v>#REF!</v>
      </c>
      <c r="I38" s="68" t="e">
        <f>+'ACUM TRIM 2'!I38+ACUMMAR!I38</f>
        <v>#REF!</v>
      </c>
      <c r="J38" s="68" t="e">
        <f>+'ACUM TRIM 2'!J38+ACUMMAR!J38</f>
        <v>#REF!</v>
      </c>
      <c r="K38" s="68" t="e">
        <f>+'ACUM TRIM 2'!K38+ACUMMAR!K38</f>
        <v>#REF!</v>
      </c>
      <c r="L38" s="68" t="e">
        <f>+'ACUM TRIM 2'!L38+ACUMMAR!L38</f>
        <v>#REF!</v>
      </c>
      <c r="M38" s="68" t="e">
        <f>+'ACUM TRIM 2'!M38+ACUMMAR!N38</f>
        <v>#REF!</v>
      </c>
      <c r="O38" s="47"/>
      <c r="P38" s="66">
        <v>19118603</v>
      </c>
      <c r="Q38" s="78" t="e">
        <f t="shared" si="0"/>
        <v>#REF!</v>
      </c>
    </row>
    <row r="39" spans="1:17">
      <c r="A39" s="42"/>
      <c r="C39" s="67" t="s">
        <v>40</v>
      </c>
      <c r="D39" s="68" t="e">
        <f>+'ACUM TRIM 2'!D39+ACUMMAR!D39</f>
        <v>#REF!</v>
      </c>
      <c r="E39" s="68" t="e">
        <f>+'ACUM TRIM 2'!E39+ACUMMAR!E39</f>
        <v>#REF!</v>
      </c>
      <c r="F39" s="68" t="e">
        <f>+'ACUM TRIM 2'!F39+ACUMMAR!F39</f>
        <v>#REF!</v>
      </c>
      <c r="G39" s="68" t="e">
        <f>+'ACUM TRIM 2'!G39+ACUMMAR!G39</f>
        <v>#REF!</v>
      </c>
      <c r="H39" s="68" t="e">
        <f>+'ACUM TRIM 2'!H39+ACUMMAR!H39</f>
        <v>#REF!</v>
      </c>
      <c r="I39" s="68" t="e">
        <f>+'ACUM TRIM 2'!I39+ACUMMAR!I39</f>
        <v>#REF!</v>
      </c>
      <c r="J39" s="68" t="e">
        <f>+'ACUM TRIM 2'!J39+ACUMMAR!J39</f>
        <v>#REF!</v>
      </c>
      <c r="K39" s="68" t="e">
        <f>+'ACUM TRIM 2'!K39+ACUMMAR!K39</f>
        <v>#REF!</v>
      </c>
      <c r="L39" s="68" t="e">
        <f>+'ACUM TRIM 2'!L39+ACUMMAR!L39</f>
        <v>#REF!</v>
      </c>
      <c r="M39" s="68" t="e">
        <f>+'ACUM TRIM 2'!M39+ACUMMAR!N39</f>
        <v>#REF!</v>
      </c>
      <c r="O39" s="47"/>
      <c r="P39" s="66">
        <v>4579824</v>
      </c>
      <c r="Q39" s="78" t="e">
        <f t="shared" si="0"/>
        <v>#REF!</v>
      </c>
    </row>
    <row r="40" spans="1:17">
      <c r="A40" s="42"/>
      <c r="C40" s="67" t="s">
        <v>41</v>
      </c>
      <c r="D40" s="68" t="e">
        <f>+'ACUM TRIM 2'!D40+ACUMMAR!D40</f>
        <v>#REF!</v>
      </c>
      <c r="E40" s="68" t="e">
        <f>+'ACUM TRIM 2'!E40+ACUMMAR!E40</f>
        <v>#REF!</v>
      </c>
      <c r="F40" s="68" t="e">
        <f>+'ACUM TRIM 2'!F40+ACUMMAR!F40</f>
        <v>#REF!</v>
      </c>
      <c r="G40" s="68" t="e">
        <f>+'ACUM TRIM 2'!G40+ACUMMAR!G40</f>
        <v>#REF!</v>
      </c>
      <c r="H40" s="68" t="e">
        <f>+'ACUM TRIM 2'!H40+ACUMMAR!H40</f>
        <v>#REF!</v>
      </c>
      <c r="I40" s="68" t="e">
        <f>+'ACUM TRIM 2'!I40+ACUMMAR!I40</f>
        <v>#REF!</v>
      </c>
      <c r="J40" s="68" t="e">
        <f>+'ACUM TRIM 2'!J40+ACUMMAR!J40</f>
        <v>#REF!</v>
      </c>
      <c r="K40" s="68" t="e">
        <f>+'ACUM TRIM 2'!K40+ACUMMAR!K40</f>
        <v>#REF!</v>
      </c>
      <c r="L40" s="68" t="e">
        <f>+'ACUM TRIM 2'!L40+ACUMMAR!L40</f>
        <v>#REF!</v>
      </c>
      <c r="M40" s="68" t="e">
        <f>+'ACUM TRIM 2'!M40+ACUMMAR!N40</f>
        <v>#REF!</v>
      </c>
      <c r="O40" s="47"/>
      <c r="P40" s="66">
        <v>13600668</v>
      </c>
      <c r="Q40" s="78" t="e">
        <f t="shared" si="0"/>
        <v>#REF!</v>
      </c>
    </row>
    <row r="41" spans="1:17">
      <c r="A41" s="42"/>
      <c r="C41" s="67" t="s">
        <v>42</v>
      </c>
      <c r="D41" s="68" t="e">
        <f>+'ACUM TRIM 2'!D41+ACUMMAR!D41</f>
        <v>#REF!</v>
      </c>
      <c r="E41" s="68" t="e">
        <f>+'ACUM TRIM 2'!E41+ACUMMAR!E41</f>
        <v>#REF!</v>
      </c>
      <c r="F41" s="68" t="e">
        <f>+'ACUM TRIM 2'!F41+ACUMMAR!F41</f>
        <v>#REF!</v>
      </c>
      <c r="G41" s="68" t="e">
        <f>+'ACUM TRIM 2'!G41+ACUMMAR!G41</f>
        <v>#REF!</v>
      </c>
      <c r="H41" s="68" t="e">
        <f>+'ACUM TRIM 2'!H41+ACUMMAR!H41</f>
        <v>#REF!</v>
      </c>
      <c r="I41" s="68" t="e">
        <f>+'ACUM TRIM 2'!I41+ACUMMAR!I41</f>
        <v>#REF!</v>
      </c>
      <c r="J41" s="68" t="e">
        <f>+'ACUM TRIM 2'!J41+ACUMMAR!J41</f>
        <v>#REF!</v>
      </c>
      <c r="K41" s="68" t="e">
        <f>+'ACUM TRIM 2'!K41+ACUMMAR!K41</f>
        <v>#REF!</v>
      </c>
      <c r="L41" s="68" t="e">
        <f>+'ACUM TRIM 2'!L41+ACUMMAR!L41</f>
        <v>#REF!</v>
      </c>
      <c r="M41" s="68" t="e">
        <f>+'ACUM TRIM 2'!M41+ACUMMAR!N41</f>
        <v>#REF!</v>
      </c>
      <c r="O41" s="47"/>
      <c r="P41" s="66">
        <v>12570933</v>
      </c>
      <c r="Q41" s="78" t="e">
        <f t="shared" si="0"/>
        <v>#REF!</v>
      </c>
    </row>
    <row r="42" spans="1:17">
      <c r="A42" s="42"/>
      <c r="C42" s="67" t="s">
        <v>115</v>
      </c>
      <c r="D42" s="68" t="e">
        <f>+'ACUM TRIM 2'!D42+ACUMMAR!D42</f>
        <v>#REF!</v>
      </c>
      <c r="E42" s="68" t="e">
        <f>+'ACUM TRIM 2'!E42+ACUMMAR!E42</f>
        <v>#REF!</v>
      </c>
      <c r="F42" s="68" t="e">
        <f>+'ACUM TRIM 2'!F42+ACUMMAR!F42</f>
        <v>#REF!</v>
      </c>
      <c r="G42" s="68" t="e">
        <f>+'ACUM TRIM 2'!G42+ACUMMAR!G42</f>
        <v>#REF!</v>
      </c>
      <c r="H42" s="68" t="e">
        <f>+'ACUM TRIM 2'!H42+ACUMMAR!H42</f>
        <v>#REF!</v>
      </c>
      <c r="I42" s="68" t="e">
        <f>+'ACUM TRIM 2'!I42+ACUMMAR!I42</f>
        <v>#REF!</v>
      </c>
      <c r="J42" s="68" t="e">
        <f>+'ACUM TRIM 2'!J42+ACUMMAR!J42</f>
        <v>#REF!</v>
      </c>
      <c r="K42" s="68" t="e">
        <f>+'ACUM TRIM 2'!K42+ACUMMAR!K42</f>
        <v>#REF!</v>
      </c>
      <c r="L42" s="68" t="e">
        <f>+'ACUM TRIM 2'!L42+ACUMMAR!L42</f>
        <v>#REF!</v>
      </c>
      <c r="M42" s="68" t="e">
        <f>+'ACUM TRIM 2'!M42+ACUMMAR!N42</f>
        <v>#REF!</v>
      </c>
      <c r="O42" s="47"/>
      <c r="P42" s="66">
        <v>7401334</v>
      </c>
      <c r="Q42" s="78" t="e">
        <f t="shared" si="0"/>
        <v>#REF!</v>
      </c>
    </row>
    <row r="43" spans="1:17">
      <c r="A43" s="42"/>
      <c r="C43" s="67" t="s">
        <v>116</v>
      </c>
      <c r="D43" s="68" t="e">
        <f>+'ACUM TRIM 2'!D43+ACUMMAR!D43</f>
        <v>#REF!</v>
      </c>
      <c r="E43" s="68" t="e">
        <f>+'ACUM TRIM 2'!E43+ACUMMAR!E43</f>
        <v>#REF!</v>
      </c>
      <c r="F43" s="68" t="e">
        <f>+'ACUM TRIM 2'!F43+ACUMMAR!F43</f>
        <v>#REF!</v>
      </c>
      <c r="G43" s="68" t="e">
        <f>+'ACUM TRIM 2'!G43+ACUMMAR!G43</f>
        <v>#REF!</v>
      </c>
      <c r="H43" s="68" t="e">
        <f>+'ACUM TRIM 2'!H43+ACUMMAR!H43</f>
        <v>#REF!</v>
      </c>
      <c r="I43" s="68" t="e">
        <f>+'ACUM TRIM 2'!I43+ACUMMAR!I43</f>
        <v>#REF!</v>
      </c>
      <c r="J43" s="68" t="e">
        <f>+'ACUM TRIM 2'!J43+ACUMMAR!J43</f>
        <v>#REF!</v>
      </c>
      <c r="K43" s="68" t="e">
        <f>+'ACUM TRIM 2'!K43+ACUMMAR!K43</f>
        <v>#REF!</v>
      </c>
      <c r="L43" s="68" t="e">
        <f>+'ACUM TRIM 2'!L43+ACUMMAR!L43</f>
        <v>#REF!</v>
      </c>
      <c r="M43" s="68" t="e">
        <f>+'ACUM TRIM 2'!M43+ACUMMAR!N43</f>
        <v>#REF!</v>
      </c>
      <c r="O43" s="47"/>
      <c r="P43" s="66">
        <v>30536373</v>
      </c>
      <c r="Q43" s="78" t="e">
        <f t="shared" si="0"/>
        <v>#REF!</v>
      </c>
    </row>
    <row r="44" spans="1:17">
      <c r="A44" s="42"/>
      <c r="C44" s="67" t="s">
        <v>117</v>
      </c>
      <c r="D44" s="68" t="e">
        <f>+'ACUM TRIM 2'!D44+ACUMMAR!D44</f>
        <v>#REF!</v>
      </c>
      <c r="E44" s="68" t="e">
        <f>+'ACUM TRIM 2'!E44+ACUMMAR!E44</f>
        <v>#REF!</v>
      </c>
      <c r="F44" s="68" t="e">
        <f>+'ACUM TRIM 2'!F44+ACUMMAR!F44</f>
        <v>#REF!</v>
      </c>
      <c r="G44" s="68" t="e">
        <f>+'ACUM TRIM 2'!G44+ACUMMAR!G44</f>
        <v>#REF!</v>
      </c>
      <c r="H44" s="68" t="e">
        <f>+'ACUM TRIM 2'!H44+ACUMMAR!H44</f>
        <v>#REF!</v>
      </c>
      <c r="I44" s="68" t="e">
        <f>+'ACUM TRIM 2'!I44+ACUMMAR!I44</f>
        <v>#REF!</v>
      </c>
      <c r="J44" s="68" t="e">
        <f>+'ACUM TRIM 2'!J44+ACUMMAR!J44</f>
        <v>#REF!</v>
      </c>
      <c r="K44" s="68" t="e">
        <f>+'ACUM TRIM 2'!K44+ACUMMAR!K44</f>
        <v>#REF!</v>
      </c>
      <c r="L44" s="68" t="e">
        <f>+'ACUM TRIM 2'!L44+ACUMMAR!L44</f>
        <v>#REF!</v>
      </c>
      <c r="M44" s="68" t="e">
        <f>+'ACUM TRIM 2'!M44+ACUMMAR!N44</f>
        <v>#REF!</v>
      </c>
      <c r="O44" s="47"/>
      <c r="P44" s="66">
        <v>12573456</v>
      </c>
      <c r="Q44" s="78" t="e">
        <f t="shared" si="0"/>
        <v>#REF!</v>
      </c>
    </row>
    <row r="45" spans="1:17">
      <c r="A45" s="42"/>
      <c r="C45" s="67" t="s">
        <v>46</v>
      </c>
      <c r="D45" s="68" t="e">
        <f>+'ACUM TRIM 2'!D45+ACUMMAR!D45</f>
        <v>#REF!</v>
      </c>
      <c r="E45" s="68" t="e">
        <f>+'ACUM TRIM 2'!E45+ACUMMAR!E45</f>
        <v>#REF!</v>
      </c>
      <c r="F45" s="68" t="e">
        <f>+'ACUM TRIM 2'!F45+ACUMMAR!F45</f>
        <v>#REF!</v>
      </c>
      <c r="G45" s="68" t="e">
        <f>+'ACUM TRIM 2'!G45+ACUMMAR!G45</f>
        <v>#REF!</v>
      </c>
      <c r="H45" s="68" t="e">
        <f>+'ACUM TRIM 2'!H45+ACUMMAR!H45</f>
        <v>#REF!</v>
      </c>
      <c r="I45" s="68" t="e">
        <f>+'ACUM TRIM 2'!I45+ACUMMAR!I45</f>
        <v>#REF!</v>
      </c>
      <c r="J45" s="68" t="e">
        <f>+'ACUM TRIM 2'!J45+ACUMMAR!J45</f>
        <v>#REF!</v>
      </c>
      <c r="K45" s="68" t="e">
        <f>+'ACUM TRIM 2'!K45+ACUMMAR!K45</f>
        <v>#REF!</v>
      </c>
      <c r="L45" s="68" t="e">
        <f>+'ACUM TRIM 2'!L45+ACUMMAR!L45</f>
        <v>#REF!</v>
      </c>
      <c r="M45" s="68" t="e">
        <f>+'ACUM TRIM 2'!M45+ACUMMAR!N45</f>
        <v>#REF!</v>
      </c>
      <c r="O45" s="47"/>
      <c r="P45" s="66">
        <v>30097052</v>
      </c>
      <c r="Q45" s="78" t="e">
        <f t="shared" si="0"/>
        <v>#REF!</v>
      </c>
    </row>
    <row r="46" spans="1:17">
      <c r="A46" s="42"/>
      <c r="C46" s="67" t="s">
        <v>47</v>
      </c>
      <c r="D46" s="68" t="e">
        <f>+'ACUM TRIM 2'!D46+ACUMMAR!D46</f>
        <v>#REF!</v>
      </c>
      <c r="E46" s="68" t="e">
        <f>+'ACUM TRIM 2'!E46+ACUMMAR!E46</f>
        <v>#REF!</v>
      </c>
      <c r="F46" s="68" t="e">
        <f>+'ACUM TRIM 2'!F46+ACUMMAR!F46</f>
        <v>#REF!</v>
      </c>
      <c r="G46" s="68" t="e">
        <f>+'ACUM TRIM 2'!G46+ACUMMAR!G46</f>
        <v>#REF!</v>
      </c>
      <c r="H46" s="68" t="e">
        <f>+'ACUM TRIM 2'!H46+ACUMMAR!H46</f>
        <v>#REF!</v>
      </c>
      <c r="I46" s="68" t="e">
        <f>+'ACUM TRIM 2'!I46+ACUMMAR!I46</f>
        <v>#REF!</v>
      </c>
      <c r="J46" s="68" t="e">
        <f>+'ACUM TRIM 2'!J46+ACUMMAR!J46</f>
        <v>#REF!</v>
      </c>
      <c r="K46" s="68" t="e">
        <f>+'ACUM TRIM 2'!K46+ACUMMAR!K46</f>
        <v>#REF!</v>
      </c>
      <c r="L46" s="68" t="e">
        <f>+'ACUM TRIM 2'!L46+ACUMMAR!L46</f>
        <v>#REF!</v>
      </c>
      <c r="M46" s="68" t="e">
        <f>+'ACUM TRIM 2'!M46+ACUMMAR!N46</f>
        <v>#REF!</v>
      </c>
      <c r="O46" s="47"/>
      <c r="P46" s="66">
        <v>13514645</v>
      </c>
      <c r="Q46" s="78" t="e">
        <f t="shared" si="0"/>
        <v>#REF!</v>
      </c>
    </row>
    <row r="47" spans="1:17">
      <c r="A47" s="42"/>
      <c r="C47" s="67" t="s">
        <v>48</v>
      </c>
      <c r="D47" s="68" t="e">
        <f>+'ACUM TRIM 2'!D47+ACUMMAR!D47</f>
        <v>#REF!</v>
      </c>
      <c r="E47" s="68" t="e">
        <f>+'ACUM TRIM 2'!E47+ACUMMAR!E47</f>
        <v>#REF!</v>
      </c>
      <c r="F47" s="68" t="e">
        <f>+'ACUM TRIM 2'!F47+ACUMMAR!F47</f>
        <v>#REF!</v>
      </c>
      <c r="G47" s="68" t="e">
        <f>+'ACUM TRIM 2'!G47+ACUMMAR!G47</f>
        <v>#REF!</v>
      </c>
      <c r="H47" s="68" t="e">
        <f>+'ACUM TRIM 2'!H47+ACUMMAR!H47</f>
        <v>#REF!</v>
      </c>
      <c r="I47" s="68" t="e">
        <f>+'ACUM TRIM 2'!I47+ACUMMAR!I47</f>
        <v>#REF!</v>
      </c>
      <c r="J47" s="68" t="e">
        <f>+'ACUM TRIM 2'!J47+ACUMMAR!J47</f>
        <v>#REF!</v>
      </c>
      <c r="K47" s="68" t="e">
        <f>+'ACUM TRIM 2'!K47+ACUMMAR!K47</f>
        <v>#REF!</v>
      </c>
      <c r="L47" s="68" t="e">
        <f>+'ACUM TRIM 2'!L47+ACUMMAR!L47</f>
        <v>#REF!</v>
      </c>
      <c r="M47" s="68" t="e">
        <f>+'ACUM TRIM 2'!M47+ACUMMAR!N47</f>
        <v>#REF!</v>
      </c>
      <c r="O47" s="47"/>
      <c r="P47" s="66">
        <v>53433666</v>
      </c>
      <c r="Q47" s="78" t="e">
        <f t="shared" si="0"/>
        <v>#REF!</v>
      </c>
    </row>
    <row r="48" spans="1:17">
      <c r="A48" s="42"/>
      <c r="C48" s="67" t="s">
        <v>118</v>
      </c>
      <c r="D48" s="68" t="e">
        <f>+'ACUM TRIM 2'!D48+ACUMMAR!D48</f>
        <v>#REF!</v>
      </c>
      <c r="E48" s="68" t="e">
        <f>+'ACUM TRIM 2'!E48+ACUMMAR!E48</f>
        <v>#REF!</v>
      </c>
      <c r="F48" s="68" t="e">
        <f>+'ACUM TRIM 2'!F48+ACUMMAR!F48</f>
        <v>#REF!</v>
      </c>
      <c r="G48" s="68" t="e">
        <f>+'ACUM TRIM 2'!G48+ACUMMAR!G48</f>
        <v>#REF!</v>
      </c>
      <c r="H48" s="68" t="e">
        <f>+'ACUM TRIM 2'!H48+ACUMMAR!H48</f>
        <v>#REF!</v>
      </c>
      <c r="I48" s="68" t="e">
        <f>+'ACUM TRIM 2'!I48+ACUMMAR!I48</f>
        <v>#REF!</v>
      </c>
      <c r="J48" s="68" t="e">
        <f>+'ACUM TRIM 2'!J48+ACUMMAR!J48</f>
        <v>#REF!</v>
      </c>
      <c r="K48" s="68" t="e">
        <f>+'ACUM TRIM 2'!K48+ACUMMAR!K48</f>
        <v>#REF!</v>
      </c>
      <c r="L48" s="68" t="e">
        <f>+'ACUM TRIM 2'!L48+ACUMMAR!L48</f>
        <v>#REF!</v>
      </c>
      <c r="M48" s="68" t="e">
        <f>+'ACUM TRIM 2'!M48+ACUMMAR!N48</f>
        <v>#REF!</v>
      </c>
      <c r="O48" s="47"/>
      <c r="P48" s="66">
        <v>54438585</v>
      </c>
      <c r="Q48" s="78" t="e">
        <f t="shared" si="0"/>
        <v>#REF!</v>
      </c>
    </row>
    <row r="49" spans="1:17">
      <c r="A49" s="42"/>
      <c r="C49" s="67" t="s">
        <v>119</v>
      </c>
      <c r="D49" s="68" t="e">
        <f>+'ACUM TRIM 2'!D49+ACUMMAR!D49</f>
        <v>#REF!</v>
      </c>
      <c r="E49" s="68" t="e">
        <f>+'ACUM TRIM 2'!E49+ACUMMAR!E49</f>
        <v>#REF!</v>
      </c>
      <c r="F49" s="68" t="e">
        <f>+'ACUM TRIM 2'!F49+ACUMMAR!F49</f>
        <v>#REF!</v>
      </c>
      <c r="G49" s="68" t="e">
        <f>+'ACUM TRIM 2'!G49+ACUMMAR!G49</f>
        <v>#REF!</v>
      </c>
      <c r="H49" s="68" t="e">
        <f>+'ACUM TRIM 2'!H49+ACUMMAR!H49</f>
        <v>#REF!</v>
      </c>
      <c r="I49" s="68" t="e">
        <f>+'ACUM TRIM 2'!I49+ACUMMAR!I49</f>
        <v>#REF!</v>
      </c>
      <c r="J49" s="68" t="e">
        <f>+'ACUM TRIM 2'!J49+ACUMMAR!J49</f>
        <v>#REF!</v>
      </c>
      <c r="K49" s="68" t="e">
        <f>+'ACUM TRIM 2'!K49+ACUMMAR!K49</f>
        <v>#REF!</v>
      </c>
      <c r="L49" s="68" t="e">
        <f>+'ACUM TRIM 2'!L49+ACUMMAR!L49</f>
        <v>#REF!</v>
      </c>
      <c r="M49" s="68" t="e">
        <f>+'ACUM TRIM 2'!M49+ACUMMAR!N49</f>
        <v>#REF!</v>
      </c>
      <c r="O49" s="47"/>
      <c r="P49" s="66">
        <v>18233834</v>
      </c>
      <c r="Q49" s="78" t="e">
        <f t="shared" si="0"/>
        <v>#REF!</v>
      </c>
    </row>
    <row r="50" spans="1:17">
      <c r="A50" s="42"/>
      <c r="C50" s="67" t="s">
        <v>120</v>
      </c>
      <c r="D50" s="68" t="e">
        <f>+'ACUM TRIM 2'!D50+ACUMMAR!D50</f>
        <v>#REF!</v>
      </c>
      <c r="E50" s="68" t="e">
        <f>+'ACUM TRIM 2'!E50+ACUMMAR!E50</f>
        <v>#REF!</v>
      </c>
      <c r="F50" s="68" t="e">
        <f>+'ACUM TRIM 2'!F50+ACUMMAR!F50</f>
        <v>#REF!</v>
      </c>
      <c r="G50" s="68" t="e">
        <f>+'ACUM TRIM 2'!G50+ACUMMAR!G50</f>
        <v>#REF!</v>
      </c>
      <c r="H50" s="68" t="e">
        <f>+'ACUM TRIM 2'!H50+ACUMMAR!H50</f>
        <v>#REF!</v>
      </c>
      <c r="I50" s="68" t="e">
        <f>+'ACUM TRIM 2'!I50+ACUMMAR!I50</f>
        <v>#REF!</v>
      </c>
      <c r="J50" s="68" t="e">
        <f>+'ACUM TRIM 2'!J50+ACUMMAR!J50</f>
        <v>#REF!</v>
      </c>
      <c r="K50" s="68" t="e">
        <f>+'ACUM TRIM 2'!K50+ACUMMAR!K50</f>
        <v>#REF!</v>
      </c>
      <c r="L50" s="68" t="e">
        <f>+'ACUM TRIM 2'!L50+ACUMMAR!L50</f>
        <v>#REF!</v>
      </c>
      <c r="M50" s="68" t="e">
        <f>+'ACUM TRIM 2'!M50+ACUMMAR!N50</f>
        <v>#REF!</v>
      </c>
      <c r="O50" s="47"/>
      <c r="P50" s="66">
        <v>4662214</v>
      </c>
      <c r="Q50" s="78" t="e">
        <f t="shared" si="0"/>
        <v>#REF!</v>
      </c>
    </row>
    <row r="51" spans="1:17">
      <c r="A51" s="42"/>
      <c r="C51" s="67" t="s">
        <v>52</v>
      </c>
      <c r="D51" s="68" t="e">
        <f>+'ACUM TRIM 2'!D51+ACUMMAR!D51</f>
        <v>#REF!</v>
      </c>
      <c r="E51" s="68" t="e">
        <f>+'ACUM TRIM 2'!E51+ACUMMAR!E51</f>
        <v>#REF!</v>
      </c>
      <c r="F51" s="68" t="e">
        <f>+'ACUM TRIM 2'!F51+ACUMMAR!F51</f>
        <v>#REF!</v>
      </c>
      <c r="G51" s="68" t="e">
        <f>+'ACUM TRIM 2'!G51+ACUMMAR!G51</f>
        <v>#REF!</v>
      </c>
      <c r="H51" s="68" t="e">
        <f>+'ACUM TRIM 2'!H51+ACUMMAR!H51</f>
        <v>#REF!</v>
      </c>
      <c r="I51" s="68" t="e">
        <f>+'ACUM TRIM 2'!I51+ACUMMAR!I51</f>
        <v>#REF!</v>
      </c>
      <c r="J51" s="68" t="e">
        <f>+'ACUM TRIM 2'!J51+ACUMMAR!J51</f>
        <v>#REF!</v>
      </c>
      <c r="K51" s="68" t="e">
        <f>+'ACUM TRIM 2'!K51+ACUMMAR!K51</f>
        <v>#REF!</v>
      </c>
      <c r="L51" s="68" t="e">
        <f>+'ACUM TRIM 2'!L51+ACUMMAR!L51</f>
        <v>#REF!</v>
      </c>
      <c r="M51" s="68" t="e">
        <f>+'ACUM TRIM 2'!M51+ACUMMAR!N51</f>
        <v>#REF!</v>
      </c>
      <c r="O51" s="47"/>
      <c r="P51" s="66">
        <v>51590160</v>
      </c>
      <c r="Q51" s="78" t="e">
        <f t="shared" si="0"/>
        <v>#REF!</v>
      </c>
    </row>
    <row r="52" spans="1:17">
      <c r="A52" s="42"/>
      <c r="C52" s="67" t="s">
        <v>121</v>
      </c>
      <c r="D52" s="68" t="e">
        <f>+'ACUM TRIM 2'!D52+ACUMMAR!D52</f>
        <v>#REF!</v>
      </c>
      <c r="E52" s="68" t="e">
        <f>+'ACUM TRIM 2'!E52+ACUMMAR!E52</f>
        <v>#REF!</v>
      </c>
      <c r="F52" s="68" t="e">
        <f>+'ACUM TRIM 2'!F52+ACUMMAR!F52</f>
        <v>#REF!</v>
      </c>
      <c r="G52" s="68" t="e">
        <f>+'ACUM TRIM 2'!G52+ACUMMAR!G52</f>
        <v>#REF!</v>
      </c>
      <c r="H52" s="68" t="e">
        <f>+'ACUM TRIM 2'!H52+ACUMMAR!H52</f>
        <v>#REF!</v>
      </c>
      <c r="I52" s="68" t="e">
        <f>+'ACUM TRIM 2'!I52+ACUMMAR!I52</f>
        <v>#REF!</v>
      </c>
      <c r="J52" s="68" t="e">
        <f>+'ACUM TRIM 2'!J52+ACUMMAR!J52</f>
        <v>#REF!</v>
      </c>
      <c r="K52" s="68" t="e">
        <f>+'ACUM TRIM 2'!K52+ACUMMAR!K52</f>
        <v>#REF!</v>
      </c>
      <c r="L52" s="68" t="e">
        <f>+'ACUM TRIM 2'!L52+ACUMMAR!L52</f>
        <v>#REF!</v>
      </c>
      <c r="M52" s="68" t="e">
        <f>+'ACUM TRIM 2'!M52+ACUMMAR!N52</f>
        <v>#REF!</v>
      </c>
      <c r="O52" s="47"/>
      <c r="P52" s="66">
        <v>2941856</v>
      </c>
      <c r="Q52" s="78" t="e">
        <f t="shared" si="0"/>
        <v>#REF!</v>
      </c>
    </row>
    <row r="53" spans="1:17">
      <c r="A53" s="42"/>
      <c r="C53" s="67" t="s">
        <v>54</v>
      </c>
      <c r="D53" s="68" t="e">
        <f>+'ACUM TRIM 2'!D53+ACUMMAR!D53</f>
        <v>#REF!</v>
      </c>
      <c r="E53" s="68" t="e">
        <f>+'ACUM TRIM 2'!E53+ACUMMAR!E53</f>
        <v>#REF!</v>
      </c>
      <c r="F53" s="68" t="e">
        <f>+'ACUM TRIM 2'!F53+ACUMMAR!F53</f>
        <v>#REF!</v>
      </c>
      <c r="G53" s="68" t="e">
        <f>+'ACUM TRIM 2'!G53+ACUMMAR!G53</f>
        <v>#REF!</v>
      </c>
      <c r="H53" s="68" t="e">
        <f>+'ACUM TRIM 2'!H53+ACUMMAR!H53</f>
        <v>#REF!</v>
      </c>
      <c r="I53" s="68" t="e">
        <f>+'ACUM TRIM 2'!I53+ACUMMAR!I53</f>
        <v>#REF!</v>
      </c>
      <c r="J53" s="68" t="e">
        <f>+'ACUM TRIM 2'!J53+ACUMMAR!J53</f>
        <v>#REF!</v>
      </c>
      <c r="K53" s="68" t="e">
        <f>+'ACUM TRIM 2'!K53+ACUMMAR!K53</f>
        <v>#REF!</v>
      </c>
      <c r="L53" s="68" t="e">
        <f>+'ACUM TRIM 2'!L53+ACUMMAR!L53</f>
        <v>#REF!</v>
      </c>
      <c r="M53" s="68" t="e">
        <f>+'ACUM TRIM 2'!M53+ACUMMAR!N53</f>
        <v>#REF!</v>
      </c>
      <c r="O53" s="47"/>
      <c r="P53" s="66">
        <v>14871173</v>
      </c>
      <c r="Q53" s="78" t="e">
        <f t="shared" si="0"/>
        <v>#REF!</v>
      </c>
    </row>
    <row r="54" spans="1:17">
      <c r="A54" s="42"/>
      <c r="C54" s="67" t="s">
        <v>122</v>
      </c>
      <c r="D54" s="68" t="e">
        <f>+'ACUM TRIM 2'!D54+ACUMMAR!D54</f>
        <v>#REF!</v>
      </c>
      <c r="E54" s="68" t="e">
        <f>+'ACUM TRIM 2'!E54+ACUMMAR!E54</f>
        <v>#REF!</v>
      </c>
      <c r="F54" s="68" t="e">
        <f>+'ACUM TRIM 2'!F54+ACUMMAR!F54</f>
        <v>#REF!</v>
      </c>
      <c r="G54" s="68" t="e">
        <f>+'ACUM TRIM 2'!G54+ACUMMAR!G54</f>
        <v>#REF!</v>
      </c>
      <c r="H54" s="68" t="e">
        <f>+'ACUM TRIM 2'!H54+ACUMMAR!H54</f>
        <v>#REF!</v>
      </c>
      <c r="I54" s="68" t="e">
        <f>+'ACUM TRIM 2'!I54+ACUMMAR!I54</f>
        <v>#REF!</v>
      </c>
      <c r="J54" s="68" t="e">
        <f>+'ACUM TRIM 2'!J54+ACUMMAR!J54</f>
        <v>#REF!</v>
      </c>
      <c r="K54" s="68" t="e">
        <f>+'ACUM TRIM 2'!K54+ACUMMAR!K54</f>
        <v>#REF!</v>
      </c>
      <c r="L54" s="68" t="e">
        <f>+'ACUM TRIM 2'!L54+ACUMMAR!L54</f>
        <v>#REF!</v>
      </c>
      <c r="M54" s="68" t="e">
        <f>+'ACUM TRIM 2'!M54+ACUMMAR!N54</f>
        <v>#REF!</v>
      </c>
      <c r="O54" s="47"/>
      <c r="P54" s="66">
        <v>10697763</v>
      </c>
      <c r="Q54" s="78" t="e">
        <f t="shared" si="0"/>
        <v>#REF!</v>
      </c>
    </row>
    <row r="55" spans="1:17">
      <c r="A55" s="42"/>
      <c r="C55" s="67" t="s">
        <v>56</v>
      </c>
      <c r="D55" s="68" t="e">
        <f>+'ACUM TRIM 2'!D55+ACUMMAR!D55</f>
        <v>#REF!</v>
      </c>
      <c r="E55" s="68" t="e">
        <f>+'ACUM TRIM 2'!E55+ACUMMAR!E55</f>
        <v>#REF!</v>
      </c>
      <c r="F55" s="68" t="e">
        <f>+'ACUM TRIM 2'!F55+ACUMMAR!F55</f>
        <v>#REF!</v>
      </c>
      <c r="G55" s="68" t="e">
        <f>+'ACUM TRIM 2'!G55+ACUMMAR!G55</f>
        <v>#REF!</v>
      </c>
      <c r="H55" s="68" t="e">
        <f>+'ACUM TRIM 2'!H55+ACUMMAR!H55</f>
        <v>#REF!</v>
      </c>
      <c r="I55" s="68" t="e">
        <f>+'ACUM TRIM 2'!I55+ACUMMAR!I55</f>
        <v>#REF!</v>
      </c>
      <c r="J55" s="68" t="e">
        <f>+'ACUM TRIM 2'!J55+ACUMMAR!J55</f>
        <v>#REF!</v>
      </c>
      <c r="K55" s="68" t="e">
        <f>+'ACUM TRIM 2'!K55+ACUMMAR!K55</f>
        <v>#REF!</v>
      </c>
      <c r="L55" s="68" t="e">
        <f>+'ACUM TRIM 2'!L55+ACUMMAR!L55</f>
        <v>#REF!</v>
      </c>
      <c r="M55" s="68" t="e">
        <f>+'ACUM TRIM 2'!M55+ACUMMAR!N55</f>
        <v>#REF!</v>
      </c>
      <c r="O55" s="47"/>
      <c r="P55" s="66">
        <v>9700058</v>
      </c>
      <c r="Q55" s="78" t="e">
        <f t="shared" si="0"/>
        <v>#REF!</v>
      </c>
    </row>
    <row r="56" spans="1:17">
      <c r="A56" s="42"/>
      <c r="C56" s="67" t="s">
        <v>123</v>
      </c>
      <c r="D56" s="68" t="e">
        <f>+'ACUM TRIM 2'!D56+ACUMMAR!D56</f>
        <v>#REF!</v>
      </c>
      <c r="E56" s="68" t="e">
        <f>+'ACUM TRIM 2'!E56+ACUMMAR!E56</f>
        <v>#REF!</v>
      </c>
      <c r="F56" s="68" t="e">
        <f>+'ACUM TRIM 2'!F56+ACUMMAR!F56</f>
        <v>#REF!</v>
      </c>
      <c r="G56" s="68" t="e">
        <f>+'ACUM TRIM 2'!G56+ACUMMAR!G56</f>
        <v>#REF!</v>
      </c>
      <c r="H56" s="68" t="e">
        <f>+'ACUM TRIM 2'!H56+ACUMMAR!H56</f>
        <v>#REF!</v>
      </c>
      <c r="I56" s="68" t="e">
        <f>+'ACUM TRIM 2'!I56+ACUMMAR!I56</f>
        <v>#REF!</v>
      </c>
      <c r="J56" s="68" t="e">
        <f>+'ACUM TRIM 2'!J56+ACUMMAR!J56</f>
        <v>#REF!</v>
      </c>
      <c r="K56" s="68" t="e">
        <f>+'ACUM TRIM 2'!K56+ACUMMAR!K56</f>
        <v>#REF!</v>
      </c>
      <c r="L56" s="68" t="e">
        <f>+'ACUM TRIM 2'!L56+ACUMMAR!L56</f>
        <v>#REF!</v>
      </c>
      <c r="M56" s="68" t="e">
        <f>+'ACUM TRIM 2'!M56+ACUMMAR!N56</f>
        <v>#REF!</v>
      </c>
      <c r="O56" s="47"/>
      <c r="P56" s="66">
        <v>7478866</v>
      </c>
      <c r="Q56" s="78" t="e">
        <f t="shared" si="0"/>
        <v>#REF!</v>
      </c>
    </row>
    <row r="57" spans="1:17">
      <c r="A57" s="42"/>
      <c r="C57" s="67" t="s">
        <v>124</v>
      </c>
      <c r="D57" s="68" t="e">
        <f>+'ACUM TRIM 2'!D57+ACUMMAR!D57</f>
        <v>#REF!</v>
      </c>
      <c r="E57" s="68" t="e">
        <f>+'ACUM TRIM 2'!E57+ACUMMAR!E57</f>
        <v>#REF!</v>
      </c>
      <c r="F57" s="68" t="e">
        <f>+'ACUM TRIM 2'!F57+ACUMMAR!F57</f>
        <v>#REF!</v>
      </c>
      <c r="G57" s="68" t="e">
        <f>+'ACUM TRIM 2'!G57+ACUMMAR!G57</f>
        <v>#REF!</v>
      </c>
      <c r="H57" s="68" t="e">
        <f>+'ACUM TRIM 2'!H57+ACUMMAR!H57</f>
        <v>#REF!</v>
      </c>
      <c r="I57" s="68" t="e">
        <f>+'ACUM TRIM 2'!I57+ACUMMAR!I57</f>
        <v>#REF!</v>
      </c>
      <c r="J57" s="68" t="e">
        <f>+'ACUM TRIM 2'!J57+ACUMMAR!J57</f>
        <v>#REF!</v>
      </c>
      <c r="K57" s="68" t="e">
        <f>+'ACUM TRIM 2'!K57+ACUMMAR!K57</f>
        <v>#REF!</v>
      </c>
      <c r="L57" s="68" t="e">
        <f>+'ACUM TRIM 2'!L57+ACUMMAR!L57</f>
        <v>#REF!</v>
      </c>
      <c r="M57" s="68" t="e">
        <f>+'ACUM TRIM 2'!M57+ACUMMAR!N57</f>
        <v>#REF!</v>
      </c>
      <c r="O57" s="47"/>
      <c r="P57" s="66">
        <v>28772323</v>
      </c>
      <c r="Q57" s="78" t="e">
        <f t="shared" si="0"/>
        <v>#REF!</v>
      </c>
    </row>
    <row r="58" spans="1:17">
      <c r="A58" s="42"/>
      <c r="C58" s="67" t="s">
        <v>83</v>
      </c>
      <c r="D58" s="68" t="e">
        <f>+'ACUM TRIM 2'!D58+ACUMMAR!D58</f>
        <v>#REF!</v>
      </c>
      <c r="E58" s="68" t="e">
        <f>+'ACUM TRIM 2'!E58+ACUMMAR!E58</f>
        <v>#REF!</v>
      </c>
      <c r="F58" s="68" t="e">
        <f>+'ACUM TRIM 2'!F58+ACUMMAR!F58</f>
        <v>#REF!</v>
      </c>
      <c r="G58" s="68" t="e">
        <f>+'ACUM TRIM 2'!G58+ACUMMAR!G58</f>
        <v>#REF!</v>
      </c>
      <c r="H58" s="68" t="e">
        <f>+'ACUM TRIM 2'!H58+ACUMMAR!H58</f>
        <v>#REF!</v>
      </c>
      <c r="I58" s="68" t="e">
        <f>+'ACUM TRIM 2'!I58+ACUMMAR!I58</f>
        <v>#REF!</v>
      </c>
      <c r="J58" s="68" t="e">
        <f>+'ACUM TRIM 2'!J58+ACUMMAR!J58</f>
        <v>#REF!</v>
      </c>
      <c r="K58" s="68" t="e">
        <f>+'ACUM TRIM 2'!K58+ACUMMAR!K58</f>
        <v>#REF!</v>
      </c>
      <c r="L58" s="68" t="e">
        <f>+'ACUM TRIM 2'!L58+ACUMMAR!L58</f>
        <v>#REF!</v>
      </c>
      <c r="M58" s="68" t="e">
        <f>+'ACUM TRIM 2'!M58+ACUMMAR!N58</f>
        <v>#REF!</v>
      </c>
      <c r="O58" s="47"/>
      <c r="P58" s="66">
        <v>12612188</v>
      </c>
      <c r="Q58" s="78" t="e">
        <f t="shared" si="0"/>
        <v>#REF!</v>
      </c>
    </row>
    <row r="59" spans="1:17">
      <c r="A59" s="42"/>
      <c r="C59" s="67" t="s">
        <v>125</v>
      </c>
      <c r="D59" s="68" t="e">
        <f>+'ACUM TRIM 2'!D59+ACUMMAR!D59</f>
        <v>#REF!</v>
      </c>
      <c r="E59" s="68" t="e">
        <f>+'ACUM TRIM 2'!E59+ACUMMAR!E59</f>
        <v>#REF!</v>
      </c>
      <c r="F59" s="68" t="e">
        <f>+'ACUM TRIM 2'!F59+ACUMMAR!F59</f>
        <v>#REF!</v>
      </c>
      <c r="G59" s="68" t="e">
        <f>+'ACUM TRIM 2'!G59+ACUMMAR!G59</f>
        <v>#REF!</v>
      </c>
      <c r="H59" s="68" t="e">
        <f>+'ACUM TRIM 2'!H59+ACUMMAR!H59</f>
        <v>#REF!</v>
      </c>
      <c r="I59" s="68" t="e">
        <f>+'ACUM TRIM 2'!I59+ACUMMAR!I59</f>
        <v>#REF!</v>
      </c>
      <c r="J59" s="68" t="e">
        <f>+'ACUM TRIM 2'!J59+ACUMMAR!J59</f>
        <v>#REF!</v>
      </c>
      <c r="K59" s="68" t="e">
        <f>+'ACUM TRIM 2'!K59+ACUMMAR!K59</f>
        <v>#REF!</v>
      </c>
      <c r="L59" s="68" t="e">
        <f>+'ACUM TRIM 2'!L59+ACUMMAR!L59</f>
        <v>#REF!</v>
      </c>
      <c r="M59" s="68" t="e">
        <f>+'ACUM TRIM 2'!M59+ACUMMAR!N59</f>
        <v>#REF!</v>
      </c>
      <c r="O59" s="47"/>
      <c r="P59" s="66">
        <v>4691763</v>
      </c>
      <c r="Q59" s="78" t="e">
        <f t="shared" si="0"/>
        <v>#REF!</v>
      </c>
    </row>
    <row r="60" spans="1:17">
      <c r="A60" s="42"/>
      <c r="C60" s="67" t="s">
        <v>126</v>
      </c>
      <c r="D60" s="68" t="e">
        <f>+'ACUM TRIM 2'!D60+ACUMMAR!D60</f>
        <v>#REF!</v>
      </c>
      <c r="E60" s="68" t="e">
        <f>+'ACUM TRIM 2'!E60+ACUMMAR!E60</f>
        <v>#REF!</v>
      </c>
      <c r="F60" s="68" t="e">
        <f>+'ACUM TRIM 2'!F60+ACUMMAR!F60</f>
        <v>#REF!</v>
      </c>
      <c r="G60" s="68" t="e">
        <f>+'ACUM TRIM 2'!G60+ACUMMAR!G60</f>
        <v>#REF!</v>
      </c>
      <c r="H60" s="68" t="e">
        <f>+'ACUM TRIM 2'!H60+ACUMMAR!H60</f>
        <v>#REF!</v>
      </c>
      <c r="I60" s="68" t="e">
        <f>+'ACUM TRIM 2'!I60+ACUMMAR!I60</f>
        <v>#REF!</v>
      </c>
      <c r="J60" s="68" t="e">
        <f>+'ACUM TRIM 2'!J60+ACUMMAR!J60</f>
        <v>#REF!</v>
      </c>
      <c r="K60" s="68" t="e">
        <f>+'ACUM TRIM 2'!K60+ACUMMAR!K60</f>
        <v>#REF!</v>
      </c>
      <c r="L60" s="68" t="e">
        <f>+'ACUM TRIM 2'!L60+ACUMMAR!L60</f>
        <v>#REF!</v>
      </c>
      <c r="M60" s="68" t="e">
        <f>+'ACUM TRIM 2'!M60+ACUMMAR!N60</f>
        <v>#REF!</v>
      </c>
      <c r="O60" s="47"/>
      <c r="P60" s="66">
        <v>45152043</v>
      </c>
      <c r="Q60" s="78" t="e">
        <f t="shared" si="0"/>
        <v>#REF!</v>
      </c>
    </row>
    <row r="61" spans="1:17">
      <c r="A61" s="42"/>
      <c r="C61" s="67" t="s">
        <v>60</v>
      </c>
      <c r="D61" s="68" t="e">
        <f>+'ACUM TRIM 2'!D61+ACUMMAR!D61</f>
        <v>#REF!</v>
      </c>
      <c r="E61" s="68" t="e">
        <f>+'ACUM TRIM 2'!E61+ACUMMAR!E61</f>
        <v>#REF!</v>
      </c>
      <c r="F61" s="68" t="e">
        <f>+'ACUM TRIM 2'!F61+ACUMMAR!F61</f>
        <v>#REF!</v>
      </c>
      <c r="G61" s="68" t="e">
        <f>+'ACUM TRIM 2'!G61+ACUMMAR!G61</f>
        <v>#REF!</v>
      </c>
      <c r="H61" s="68" t="e">
        <f>+'ACUM TRIM 2'!H61+ACUMMAR!H61</f>
        <v>#REF!</v>
      </c>
      <c r="I61" s="68" t="e">
        <f>+'ACUM TRIM 2'!I61+ACUMMAR!I61</f>
        <v>#REF!</v>
      </c>
      <c r="J61" s="68" t="e">
        <f>+'ACUM TRIM 2'!J61+ACUMMAR!J61</f>
        <v>#REF!</v>
      </c>
      <c r="K61" s="68" t="e">
        <f>+'ACUM TRIM 2'!K61+ACUMMAR!K61</f>
        <v>#REF!</v>
      </c>
      <c r="L61" s="68" t="e">
        <f>+'ACUM TRIM 2'!L61+ACUMMAR!L61</f>
        <v>#REF!</v>
      </c>
      <c r="M61" s="68" t="e">
        <f>+'ACUM TRIM 2'!M61+ACUMMAR!N61</f>
        <v>#REF!</v>
      </c>
      <c r="O61" s="47"/>
      <c r="P61" s="66">
        <v>8693919</v>
      </c>
      <c r="Q61" s="78" t="e">
        <f t="shared" si="0"/>
        <v>#REF!</v>
      </c>
    </row>
    <row r="62" spans="1:17">
      <c r="A62" s="42"/>
      <c r="C62" s="67" t="s">
        <v>61</v>
      </c>
      <c r="D62" s="68" t="e">
        <f>+'ACUM TRIM 2'!D62+ACUMMAR!D62</f>
        <v>#REF!</v>
      </c>
      <c r="E62" s="68" t="e">
        <f>+'ACUM TRIM 2'!E62+ACUMMAR!E62</f>
        <v>#REF!</v>
      </c>
      <c r="F62" s="68" t="e">
        <f>+'ACUM TRIM 2'!F62+ACUMMAR!F62</f>
        <v>#REF!</v>
      </c>
      <c r="G62" s="68" t="e">
        <f>+'ACUM TRIM 2'!G62+ACUMMAR!G62</f>
        <v>#REF!</v>
      </c>
      <c r="H62" s="68" t="e">
        <f>+'ACUM TRIM 2'!H62+ACUMMAR!H62</f>
        <v>#REF!</v>
      </c>
      <c r="I62" s="68" t="e">
        <f>+'ACUM TRIM 2'!I62+ACUMMAR!I62</f>
        <v>#REF!</v>
      </c>
      <c r="J62" s="68" t="e">
        <f>+'ACUM TRIM 2'!J62+ACUMMAR!J62</f>
        <v>#REF!</v>
      </c>
      <c r="K62" s="68" t="e">
        <f>+'ACUM TRIM 2'!K62+ACUMMAR!K62</f>
        <v>#REF!</v>
      </c>
      <c r="L62" s="68" t="e">
        <f>+'ACUM TRIM 2'!L62+ACUMMAR!L62</f>
        <v>#REF!</v>
      </c>
      <c r="M62" s="68" t="e">
        <f>+'ACUM TRIM 2'!M62+ACUMMAR!N62</f>
        <v>#REF!</v>
      </c>
      <c r="O62" s="47"/>
      <c r="P62" s="66">
        <v>42300438</v>
      </c>
      <c r="Q62" s="78" t="e">
        <f t="shared" si="0"/>
        <v>#REF!</v>
      </c>
    </row>
    <row r="63" spans="1:17">
      <c r="A63" s="42"/>
      <c r="C63" s="67" t="s">
        <v>127</v>
      </c>
      <c r="D63" s="68" t="e">
        <f>+'ACUM TRIM 2'!D63+ACUMMAR!D63</f>
        <v>#REF!</v>
      </c>
      <c r="E63" s="68" t="e">
        <f>+'ACUM TRIM 2'!E63+ACUMMAR!E63</f>
        <v>#REF!</v>
      </c>
      <c r="F63" s="68" t="e">
        <f>+'ACUM TRIM 2'!F63+ACUMMAR!F63</f>
        <v>#REF!</v>
      </c>
      <c r="G63" s="68" t="e">
        <f>+'ACUM TRIM 2'!G63+ACUMMAR!G63</f>
        <v>#REF!</v>
      </c>
      <c r="H63" s="68" t="e">
        <f>+'ACUM TRIM 2'!H63+ACUMMAR!H63</f>
        <v>#REF!</v>
      </c>
      <c r="I63" s="68" t="e">
        <f>+'ACUM TRIM 2'!I63+ACUMMAR!I63</f>
        <v>#REF!</v>
      </c>
      <c r="J63" s="68" t="e">
        <f>+'ACUM TRIM 2'!J63+ACUMMAR!J63</f>
        <v>#REF!</v>
      </c>
      <c r="K63" s="68" t="e">
        <f>+'ACUM TRIM 2'!K63+ACUMMAR!K63</f>
        <v>#REF!</v>
      </c>
      <c r="L63" s="68" t="e">
        <f>+'ACUM TRIM 2'!L63+ACUMMAR!L63</f>
        <v>#REF!</v>
      </c>
      <c r="M63" s="68" t="e">
        <f>+'ACUM TRIM 2'!M63+ACUMMAR!N63</f>
        <v>#REF!</v>
      </c>
      <c r="O63" s="47"/>
      <c r="P63" s="66">
        <v>14720291</v>
      </c>
      <c r="Q63" s="78" t="e">
        <f t="shared" si="0"/>
        <v>#REF!</v>
      </c>
    </row>
    <row r="64" spans="1:17">
      <c r="A64" s="42"/>
      <c r="C64" s="67" t="s">
        <v>128</v>
      </c>
      <c r="D64" s="68" t="e">
        <f>+'ACUM TRIM 2'!D64+ACUMMAR!D64</f>
        <v>#REF!</v>
      </c>
      <c r="E64" s="68" t="e">
        <f>+'ACUM TRIM 2'!E64+ACUMMAR!E64</f>
        <v>#REF!</v>
      </c>
      <c r="F64" s="68" t="e">
        <f>+'ACUM TRIM 2'!F64+ACUMMAR!F64</f>
        <v>#REF!</v>
      </c>
      <c r="G64" s="68" t="e">
        <f>+'ACUM TRIM 2'!G64+ACUMMAR!G64</f>
        <v>#REF!</v>
      </c>
      <c r="H64" s="68" t="e">
        <f>+'ACUM TRIM 2'!H64+ACUMMAR!H64</f>
        <v>#REF!</v>
      </c>
      <c r="I64" s="68" t="e">
        <f>+'ACUM TRIM 2'!I64+ACUMMAR!I64</f>
        <v>#REF!</v>
      </c>
      <c r="J64" s="68" t="e">
        <f>+'ACUM TRIM 2'!J64+ACUMMAR!J64</f>
        <v>#REF!</v>
      </c>
      <c r="K64" s="68" t="e">
        <f>+'ACUM TRIM 2'!K64+ACUMMAR!K64</f>
        <v>#REF!</v>
      </c>
      <c r="L64" s="68" t="e">
        <f>+'ACUM TRIM 2'!L64+ACUMMAR!L64</f>
        <v>#REF!</v>
      </c>
      <c r="M64" s="68" t="e">
        <f>+'ACUM TRIM 2'!M64+ACUMMAR!N64</f>
        <v>#REF!</v>
      </c>
      <c r="O64" s="47"/>
      <c r="P64" s="66">
        <v>10360158</v>
      </c>
      <c r="Q64" s="78" t="e">
        <f t="shared" si="0"/>
        <v>#REF!</v>
      </c>
    </row>
    <row r="65" spans="1:17">
      <c r="A65" s="42"/>
      <c r="C65" s="67" t="s">
        <v>64</v>
      </c>
      <c r="D65" s="68" t="e">
        <f>+'ACUM TRIM 2'!D65+ACUMMAR!D65</f>
        <v>#REF!</v>
      </c>
      <c r="E65" s="68" t="e">
        <f>+'ACUM TRIM 2'!E65+ACUMMAR!E65</f>
        <v>#REF!</v>
      </c>
      <c r="F65" s="68" t="e">
        <f>+'ACUM TRIM 2'!F65+ACUMMAR!F65</f>
        <v>#REF!</v>
      </c>
      <c r="G65" s="68" t="e">
        <f>+'ACUM TRIM 2'!G65+ACUMMAR!G65</f>
        <v>#REF!</v>
      </c>
      <c r="H65" s="68" t="e">
        <f>+'ACUM TRIM 2'!H65+ACUMMAR!H65</f>
        <v>#REF!</v>
      </c>
      <c r="I65" s="68" t="e">
        <f>+'ACUM TRIM 2'!I65+ACUMMAR!I65</f>
        <v>#REF!</v>
      </c>
      <c r="J65" s="68" t="e">
        <f>+'ACUM TRIM 2'!J65+ACUMMAR!J65</f>
        <v>#REF!</v>
      </c>
      <c r="K65" s="68" t="e">
        <f>+'ACUM TRIM 2'!K65+ACUMMAR!K65</f>
        <v>#REF!</v>
      </c>
      <c r="L65" s="68" t="e">
        <f>+'ACUM TRIM 2'!L65+ACUMMAR!L65</f>
        <v>#REF!</v>
      </c>
      <c r="M65" s="68" t="e">
        <f>+'ACUM TRIM 2'!M65+ACUMMAR!N65</f>
        <v>#REF!</v>
      </c>
      <c r="O65" s="47"/>
      <c r="P65" s="66">
        <v>14267735</v>
      </c>
      <c r="Q65" s="78" t="e">
        <f t="shared" si="0"/>
        <v>#REF!</v>
      </c>
    </row>
    <row r="66" spans="1:17">
      <c r="A66" s="42"/>
      <c r="C66" s="67" t="s">
        <v>65</v>
      </c>
      <c r="D66" s="68" t="e">
        <f>+'ACUM TRIM 2'!D66+ACUMMAR!D66</f>
        <v>#REF!</v>
      </c>
      <c r="E66" s="68" t="e">
        <f>+'ACUM TRIM 2'!E66+ACUMMAR!E66</f>
        <v>#REF!</v>
      </c>
      <c r="F66" s="68" t="e">
        <f>+'ACUM TRIM 2'!F66+ACUMMAR!F66</f>
        <v>#REF!</v>
      </c>
      <c r="G66" s="68" t="e">
        <f>+'ACUM TRIM 2'!G66+ACUMMAR!G66</f>
        <v>#REF!</v>
      </c>
      <c r="H66" s="68" t="e">
        <f>+'ACUM TRIM 2'!H66+ACUMMAR!H66</f>
        <v>#REF!</v>
      </c>
      <c r="I66" s="68" t="e">
        <f>+'ACUM TRIM 2'!I66+ACUMMAR!I66</f>
        <v>#REF!</v>
      </c>
      <c r="J66" s="68" t="e">
        <f>+'ACUM TRIM 2'!J66+ACUMMAR!J66</f>
        <v>#REF!</v>
      </c>
      <c r="K66" s="68" t="e">
        <f>+'ACUM TRIM 2'!K66+ACUMMAR!K66</f>
        <v>#REF!</v>
      </c>
      <c r="L66" s="68" t="e">
        <f>+'ACUM TRIM 2'!L66+ACUMMAR!L66</f>
        <v>#REF!</v>
      </c>
      <c r="M66" s="68" t="e">
        <f>+'ACUM TRIM 2'!M66+ACUMMAR!N66</f>
        <v>#REF!</v>
      </c>
      <c r="O66" s="47"/>
      <c r="P66" s="66">
        <v>27415360</v>
      </c>
      <c r="Q66" s="78" t="e">
        <f t="shared" si="0"/>
        <v>#REF!</v>
      </c>
    </row>
    <row r="67" spans="1:17" ht="13.5" thickBot="1">
      <c r="A67" s="42"/>
      <c r="C67" s="67" t="s">
        <v>66</v>
      </c>
      <c r="D67" s="68" t="e">
        <f>+'ACUM TRIM 2'!D67+ACUMMAR!D67</f>
        <v>#REF!</v>
      </c>
      <c r="E67" s="68" t="e">
        <f>+'ACUM TRIM 2'!E67+ACUMMAR!E67</f>
        <v>#REF!</v>
      </c>
      <c r="F67" s="68" t="e">
        <f>+'ACUM TRIM 2'!F67+ACUMMAR!F67</f>
        <v>#REF!</v>
      </c>
      <c r="G67" s="68" t="e">
        <f>+'ACUM TRIM 2'!G67+ACUMMAR!G67</f>
        <v>#REF!</v>
      </c>
      <c r="H67" s="68" t="e">
        <f>+'ACUM TRIM 2'!H67+ACUMMAR!H67</f>
        <v>#REF!</v>
      </c>
      <c r="I67" s="68" t="e">
        <f>+'ACUM TRIM 2'!I67+ACUMMAR!I67</f>
        <v>#REF!</v>
      </c>
      <c r="J67" s="68" t="e">
        <f>+'ACUM TRIM 2'!J67+ACUMMAR!J67</f>
        <v>#REF!</v>
      </c>
      <c r="K67" s="68" t="e">
        <f>+'ACUM TRIM 2'!K67+ACUMMAR!K67</f>
        <v>#REF!</v>
      </c>
      <c r="L67" s="68" t="e">
        <f>+'ACUM TRIM 2'!L67+ACUMMAR!L67</f>
        <v>#REF!</v>
      </c>
      <c r="M67" s="68" t="e">
        <f>+'ACUM TRIM 2'!M67+ACUMMAR!N67</f>
        <v>#REF!</v>
      </c>
      <c r="O67" s="47"/>
      <c r="P67" s="66">
        <v>135628184</v>
      </c>
      <c r="Q67" s="78" t="e">
        <f t="shared" si="0"/>
        <v>#REF!</v>
      </c>
    </row>
    <row r="68" spans="1:17" ht="15.75" customHeight="1">
      <c r="A68" s="42"/>
      <c r="C68" s="8" t="s">
        <v>67</v>
      </c>
      <c r="D68" s="59" t="e">
        <f>SUM(D10:D67)</f>
        <v>#REF!</v>
      </c>
      <c r="E68" s="59" t="e">
        <f t="shared" ref="E68:L68" si="1">SUM(E10:E67)</f>
        <v>#REF!</v>
      </c>
      <c r="F68" s="59" t="e">
        <f t="shared" si="1"/>
        <v>#REF!</v>
      </c>
      <c r="G68" s="59" t="e">
        <f>SUM(G10:G67)</f>
        <v>#REF!</v>
      </c>
      <c r="H68" s="59" t="e">
        <f>SUM(H10:H67)</f>
        <v>#REF!</v>
      </c>
      <c r="I68" s="59" t="e">
        <f t="shared" si="1"/>
        <v>#REF!</v>
      </c>
      <c r="J68" s="59" t="e">
        <f t="shared" si="1"/>
        <v>#REF!</v>
      </c>
      <c r="K68" s="59" t="e">
        <f t="shared" si="1"/>
        <v>#REF!</v>
      </c>
      <c r="L68" s="59" t="e">
        <f t="shared" si="1"/>
        <v>#REF!</v>
      </c>
      <c r="M68" s="59" t="e">
        <f>SUM(M10:M67)</f>
        <v>#REF!</v>
      </c>
      <c r="O68" s="47"/>
    </row>
    <row r="69" spans="1:17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7"/>
    </row>
    <row r="70" spans="1:17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7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/>
      <c r="O71" s="47"/>
    </row>
    <row r="72" spans="1:17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3"/>
    </row>
    <row r="73" spans="1:17" ht="13.5" thickTop="1"/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" right="0" top="0" bottom="0" header="0" footer="0"/>
  <pageSetup paperSize="9" scale="56" orientation="landscape" r:id="rId1"/>
  <headerFooter alignWithMargins="0">
    <oddFooter>FEDERACION.xls&amp;RPágina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/>
  <dimension ref="A1:P73"/>
  <sheetViews>
    <sheetView view="pageBreakPreview" topLeftCell="E1" zoomScaleNormal="100" zoomScaleSheetLayoutView="100" workbookViewId="0">
      <selection activeCell="M8" sqref="M8:M9"/>
    </sheetView>
  </sheetViews>
  <sheetFormatPr baseColWidth="10" defaultColWidth="11.453125" defaultRowHeight="13"/>
  <cols>
    <col min="1" max="1" width="1.26953125" style="1" customWidth="1"/>
    <col min="2" max="2" width="3" style="1" customWidth="1"/>
    <col min="3" max="3" width="33" style="1" customWidth="1"/>
    <col min="4" max="4" width="16" style="12" customWidth="1"/>
    <col min="5" max="5" width="16" style="1" customWidth="1"/>
    <col min="6" max="7" width="16" style="12" customWidth="1"/>
    <col min="8" max="8" width="17" style="12" customWidth="1"/>
    <col min="9" max="9" width="16.7265625" style="12" customWidth="1"/>
    <col min="10" max="10" width="17.453125" style="12" customWidth="1"/>
    <col min="11" max="11" width="17.26953125" style="12" customWidth="1"/>
    <col min="12" max="13" width="15" style="12" customWidth="1"/>
    <col min="14" max="14" width="19.26953125" style="12" customWidth="1"/>
    <col min="15" max="15" width="3.453125" style="1" customWidth="1"/>
    <col min="16" max="16" width="1.26953125" style="1" customWidth="1"/>
    <col min="17" max="16384" width="11.453125" style="1"/>
  </cols>
  <sheetData>
    <row r="1" spans="1:16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9"/>
      <c r="O1" s="45"/>
      <c r="P1" s="46"/>
    </row>
    <row r="2" spans="1:16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P2" s="47"/>
    </row>
    <row r="3" spans="1:16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47"/>
    </row>
    <row r="4" spans="1:16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P4" s="47"/>
    </row>
    <row r="5" spans="1:16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P5" s="47"/>
    </row>
    <row r="6" spans="1:16" ht="15.75" customHeight="1">
      <c r="A6" s="42"/>
      <c r="C6" s="141" t="s">
        <v>153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P6" s="47"/>
    </row>
    <row r="7" spans="1:16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N7" s="1"/>
      <c r="P7" s="47"/>
    </row>
    <row r="8" spans="1:16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157</v>
      </c>
      <c r="N8" s="61" t="s">
        <v>10</v>
      </c>
      <c r="P8" s="47"/>
    </row>
    <row r="9" spans="1:16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158</v>
      </c>
      <c r="N9" s="63" t="s">
        <v>82</v>
      </c>
      <c r="P9" s="47"/>
    </row>
    <row r="10" spans="1:16">
      <c r="A10" s="42"/>
      <c r="C10" s="5" t="s">
        <v>100</v>
      </c>
      <c r="D10" s="58">
        <v>628433</v>
      </c>
      <c r="E10" s="101">
        <v>488032</v>
      </c>
      <c r="F10" s="58">
        <v>17</v>
      </c>
      <c r="G10" s="58">
        <v>5563</v>
      </c>
      <c r="H10" s="58">
        <v>22197</v>
      </c>
      <c r="I10" s="58">
        <v>18652</v>
      </c>
      <c r="J10" s="65">
        <v>9778</v>
      </c>
      <c r="K10" s="58">
        <v>1134</v>
      </c>
      <c r="L10" s="58">
        <v>0</v>
      </c>
      <c r="M10" s="58"/>
      <c r="N10" s="7">
        <f>SUM(D10:L10)</f>
        <v>1173806</v>
      </c>
      <c r="P10" s="47"/>
    </row>
    <row r="11" spans="1:16">
      <c r="A11" s="42"/>
      <c r="C11" s="5" t="s">
        <v>12</v>
      </c>
      <c r="D11" s="58">
        <v>523598</v>
      </c>
      <c r="E11" s="101">
        <v>406628</v>
      </c>
      <c r="F11" s="58">
        <v>15</v>
      </c>
      <c r="G11" s="58">
        <v>4635</v>
      </c>
      <c r="H11" s="58">
        <v>18495</v>
      </c>
      <c r="I11" s="58">
        <v>15106</v>
      </c>
      <c r="J11" s="65">
        <v>7918</v>
      </c>
      <c r="K11" s="58">
        <v>945</v>
      </c>
      <c r="L11" s="58">
        <v>0</v>
      </c>
      <c r="M11" s="58"/>
      <c r="N11" s="7">
        <f t="shared" ref="N11:N67" si="0">SUM(D11:L11)</f>
        <v>977340</v>
      </c>
      <c r="P11" s="47"/>
    </row>
    <row r="12" spans="1:16">
      <c r="A12" s="42"/>
      <c r="C12" s="5" t="s">
        <v>101</v>
      </c>
      <c r="D12" s="58">
        <v>415876</v>
      </c>
      <c r="E12" s="101">
        <v>322933</v>
      </c>
      <c r="F12" s="58">
        <v>12</v>
      </c>
      <c r="G12" s="58">
        <v>3681</v>
      </c>
      <c r="H12" s="58">
        <v>14693</v>
      </c>
      <c r="I12" s="58">
        <v>9296</v>
      </c>
      <c r="J12" s="65">
        <v>4873</v>
      </c>
      <c r="K12" s="58">
        <v>750</v>
      </c>
      <c r="L12" s="58">
        <v>50582</v>
      </c>
      <c r="M12" s="58"/>
      <c r="N12" s="7">
        <f t="shared" si="0"/>
        <v>822696</v>
      </c>
      <c r="P12" s="47"/>
    </row>
    <row r="13" spans="1:16">
      <c r="A13" s="42"/>
      <c r="C13" s="5" t="s">
        <v>102</v>
      </c>
      <c r="D13" s="58">
        <v>483549</v>
      </c>
      <c r="E13" s="101">
        <v>375504</v>
      </c>
      <c r="F13" s="58">
        <v>14</v>
      </c>
      <c r="G13" s="58">
        <v>4280</v>
      </c>
      <c r="H13" s="58">
        <v>17079</v>
      </c>
      <c r="I13" s="58">
        <v>13656</v>
      </c>
      <c r="J13" s="65">
        <v>7160</v>
      </c>
      <c r="K13" s="58">
        <v>872</v>
      </c>
      <c r="L13" s="58">
        <v>0</v>
      </c>
      <c r="M13" s="58"/>
      <c r="N13" s="7">
        <f t="shared" si="0"/>
        <v>902114</v>
      </c>
      <c r="P13" s="47"/>
    </row>
    <row r="14" spans="1:16">
      <c r="A14" s="42"/>
      <c r="C14" s="5" t="s">
        <v>103</v>
      </c>
      <c r="D14" s="58">
        <v>3079960</v>
      </c>
      <c r="E14" s="101">
        <v>2391437</v>
      </c>
      <c r="F14" s="58">
        <v>99</v>
      </c>
      <c r="G14" s="58">
        <v>27259</v>
      </c>
      <c r="H14" s="58">
        <v>108779</v>
      </c>
      <c r="I14" s="58">
        <v>112260</v>
      </c>
      <c r="J14" s="65">
        <v>58852</v>
      </c>
      <c r="K14" s="58">
        <v>5556</v>
      </c>
      <c r="L14" s="58">
        <v>77060</v>
      </c>
      <c r="M14" s="58"/>
      <c r="N14" s="7">
        <f t="shared" si="0"/>
        <v>5861262</v>
      </c>
      <c r="P14" s="47"/>
    </row>
    <row r="15" spans="1:16">
      <c r="A15" s="42"/>
      <c r="C15" s="5" t="s">
        <v>104</v>
      </c>
      <c r="D15" s="58">
        <v>674025</v>
      </c>
      <c r="E15" s="101">
        <v>523446</v>
      </c>
      <c r="F15" s="58">
        <v>18</v>
      </c>
      <c r="G15" s="58">
        <v>5967</v>
      </c>
      <c r="H15" s="58">
        <v>23806</v>
      </c>
      <c r="I15" s="58">
        <v>22832</v>
      </c>
      <c r="J15" s="65">
        <v>11969</v>
      </c>
      <c r="K15" s="58">
        <v>1216</v>
      </c>
      <c r="L15" s="58">
        <v>0</v>
      </c>
      <c r="M15" s="58"/>
      <c r="N15" s="7">
        <f t="shared" si="0"/>
        <v>1263279</v>
      </c>
      <c r="P15" s="47"/>
    </row>
    <row r="16" spans="1:16">
      <c r="A16" s="42"/>
      <c r="C16" s="5" t="s">
        <v>105</v>
      </c>
      <c r="D16" s="58">
        <v>1327919</v>
      </c>
      <c r="E16" s="101">
        <v>1031233</v>
      </c>
      <c r="F16" s="58">
        <v>38</v>
      </c>
      <c r="G16" s="58">
        <v>11755</v>
      </c>
      <c r="H16" s="58">
        <v>46906</v>
      </c>
      <c r="I16" s="58">
        <v>38599</v>
      </c>
      <c r="J16" s="65">
        <v>20235</v>
      </c>
      <c r="K16" s="58">
        <v>2396</v>
      </c>
      <c r="L16" s="58">
        <v>90570</v>
      </c>
      <c r="M16" s="58"/>
      <c r="N16" s="7">
        <f t="shared" si="0"/>
        <v>2569651</v>
      </c>
      <c r="P16" s="47"/>
    </row>
    <row r="17" spans="1:16">
      <c r="A17" s="42"/>
      <c r="C17" s="5" t="s">
        <v>18</v>
      </c>
      <c r="D17" s="58">
        <v>868816</v>
      </c>
      <c r="E17" s="101">
        <v>674728</v>
      </c>
      <c r="F17" s="58">
        <v>24</v>
      </c>
      <c r="G17" s="58">
        <v>7691</v>
      </c>
      <c r="H17" s="58">
        <v>30693</v>
      </c>
      <c r="I17" s="58">
        <v>32234</v>
      </c>
      <c r="J17" s="65">
        <v>16898</v>
      </c>
      <c r="K17" s="58">
        <v>1568</v>
      </c>
      <c r="L17" s="58">
        <v>8111</v>
      </c>
      <c r="M17" s="58"/>
      <c r="N17" s="7">
        <f t="shared" si="0"/>
        <v>1640763</v>
      </c>
      <c r="P17" s="47"/>
    </row>
    <row r="18" spans="1:16">
      <c r="A18" s="42"/>
      <c r="C18" s="5" t="s">
        <v>19</v>
      </c>
      <c r="D18" s="58">
        <v>1357345</v>
      </c>
      <c r="E18" s="101">
        <v>1053563</v>
      </c>
      <c r="F18" s="58">
        <v>50</v>
      </c>
      <c r="G18" s="58">
        <v>12010</v>
      </c>
      <c r="H18" s="58">
        <v>47932</v>
      </c>
      <c r="I18" s="58">
        <v>33970</v>
      </c>
      <c r="J18" s="65">
        <v>17808</v>
      </c>
      <c r="K18" s="58">
        <v>2447</v>
      </c>
      <c r="L18" s="58">
        <v>0</v>
      </c>
      <c r="M18" s="58"/>
      <c r="N18" s="7">
        <f t="shared" si="0"/>
        <v>2525125</v>
      </c>
      <c r="P18" s="47"/>
    </row>
    <row r="19" spans="1:16">
      <c r="A19" s="42"/>
      <c r="C19" s="5" t="s">
        <v>106</v>
      </c>
      <c r="D19" s="58">
        <v>326525</v>
      </c>
      <c r="E19" s="101">
        <v>253570</v>
      </c>
      <c r="F19" s="58">
        <v>9</v>
      </c>
      <c r="G19" s="58">
        <v>2890</v>
      </c>
      <c r="H19" s="58">
        <v>11532</v>
      </c>
      <c r="I19" s="58">
        <v>6275</v>
      </c>
      <c r="J19" s="65">
        <v>3290</v>
      </c>
      <c r="K19" s="58">
        <v>589</v>
      </c>
      <c r="L19" s="58">
        <v>26529</v>
      </c>
      <c r="M19" s="58"/>
      <c r="N19" s="7">
        <f t="shared" si="0"/>
        <v>631209</v>
      </c>
      <c r="P19" s="47"/>
    </row>
    <row r="20" spans="1:16">
      <c r="A20" s="42"/>
      <c r="C20" s="5" t="s">
        <v>107</v>
      </c>
      <c r="D20" s="58">
        <v>383245</v>
      </c>
      <c r="E20" s="101">
        <v>297643</v>
      </c>
      <c r="F20" s="58">
        <v>11</v>
      </c>
      <c r="G20" s="58">
        <v>3393</v>
      </c>
      <c r="H20" s="58">
        <v>13543</v>
      </c>
      <c r="I20" s="58">
        <v>8770</v>
      </c>
      <c r="J20" s="65">
        <v>4597</v>
      </c>
      <c r="K20" s="58">
        <v>692</v>
      </c>
      <c r="L20" s="58">
        <v>0</v>
      </c>
      <c r="M20" s="58"/>
      <c r="N20" s="7">
        <f t="shared" si="0"/>
        <v>711894</v>
      </c>
      <c r="P20" s="47"/>
    </row>
    <row r="21" spans="1:16">
      <c r="A21" s="42"/>
      <c r="C21" s="5" t="s">
        <v>20</v>
      </c>
      <c r="D21" s="58">
        <v>14143674</v>
      </c>
      <c r="E21" s="101">
        <v>10983091</v>
      </c>
      <c r="F21" s="58">
        <v>424</v>
      </c>
      <c r="G21" s="58">
        <v>125197</v>
      </c>
      <c r="H21" s="58">
        <v>499569</v>
      </c>
      <c r="I21" s="58">
        <v>570035</v>
      </c>
      <c r="J21" s="65">
        <v>298833</v>
      </c>
      <c r="K21" s="58">
        <v>25517</v>
      </c>
      <c r="L21" s="58">
        <v>2910206</v>
      </c>
      <c r="M21" s="58"/>
      <c r="N21" s="7">
        <f t="shared" si="0"/>
        <v>29556546</v>
      </c>
      <c r="P21" s="47"/>
    </row>
    <row r="22" spans="1:16">
      <c r="A22" s="42"/>
      <c r="C22" s="5" t="s">
        <v>22</v>
      </c>
      <c r="D22" s="58">
        <v>814223</v>
      </c>
      <c r="E22" s="101">
        <v>632340</v>
      </c>
      <c r="F22" s="58">
        <v>24</v>
      </c>
      <c r="G22" s="58">
        <v>7210</v>
      </c>
      <c r="H22" s="58">
        <v>28758</v>
      </c>
      <c r="I22" s="58">
        <v>24496</v>
      </c>
      <c r="J22" s="65">
        <v>12841</v>
      </c>
      <c r="K22" s="58">
        <v>1469</v>
      </c>
      <c r="L22" s="58">
        <v>154448</v>
      </c>
      <c r="M22" s="58"/>
      <c r="N22" s="7">
        <f t="shared" si="0"/>
        <v>1675809</v>
      </c>
      <c r="P22" s="47"/>
    </row>
    <row r="23" spans="1:16">
      <c r="A23" s="42"/>
      <c r="C23" s="5" t="s">
        <v>108</v>
      </c>
      <c r="D23" s="58">
        <v>548016</v>
      </c>
      <c r="E23" s="101">
        <v>425546</v>
      </c>
      <c r="F23" s="58">
        <v>18</v>
      </c>
      <c r="G23" s="58">
        <v>4850</v>
      </c>
      <c r="H23" s="58">
        <v>19361</v>
      </c>
      <c r="I23" s="58">
        <v>17088</v>
      </c>
      <c r="J23" s="65">
        <v>8959</v>
      </c>
      <c r="K23" s="58">
        <v>989</v>
      </c>
      <c r="L23" s="58">
        <v>58197</v>
      </c>
      <c r="M23" s="58"/>
      <c r="N23" s="7">
        <f t="shared" si="0"/>
        <v>1083024</v>
      </c>
      <c r="P23" s="47"/>
    </row>
    <row r="24" spans="1:16">
      <c r="A24" s="42"/>
      <c r="C24" s="5" t="s">
        <v>109</v>
      </c>
      <c r="D24" s="58">
        <v>2257753</v>
      </c>
      <c r="E24" s="101">
        <v>1753351</v>
      </c>
      <c r="F24" s="58">
        <v>65</v>
      </c>
      <c r="G24" s="58">
        <v>19989</v>
      </c>
      <c r="H24" s="58">
        <v>79749</v>
      </c>
      <c r="I24" s="58">
        <v>65716</v>
      </c>
      <c r="J24" s="65">
        <v>34450</v>
      </c>
      <c r="K24" s="58">
        <v>4074</v>
      </c>
      <c r="L24" s="58">
        <v>0</v>
      </c>
      <c r="M24" s="58"/>
      <c r="N24" s="7">
        <f t="shared" si="0"/>
        <v>4215147</v>
      </c>
      <c r="P24" s="47"/>
    </row>
    <row r="25" spans="1:16">
      <c r="A25" s="42"/>
      <c r="C25" s="5" t="s">
        <v>110</v>
      </c>
      <c r="D25" s="58">
        <v>1455299</v>
      </c>
      <c r="E25" s="101">
        <v>1130187</v>
      </c>
      <c r="F25" s="58">
        <v>42</v>
      </c>
      <c r="G25" s="58">
        <v>12883</v>
      </c>
      <c r="H25" s="58">
        <v>51400</v>
      </c>
      <c r="I25" s="58">
        <v>58030</v>
      </c>
      <c r="J25" s="65">
        <v>30422</v>
      </c>
      <c r="K25" s="58">
        <v>2626</v>
      </c>
      <c r="L25" s="58">
        <v>0</v>
      </c>
      <c r="M25" s="58"/>
      <c r="N25" s="7">
        <f t="shared" si="0"/>
        <v>2740889</v>
      </c>
      <c r="P25" s="47"/>
    </row>
    <row r="26" spans="1:16">
      <c r="A26" s="42"/>
      <c r="C26" s="5" t="s">
        <v>27</v>
      </c>
      <c r="D26" s="58">
        <v>12563410</v>
      </c>
      <c r="E26" s="101">
        <v>9777636</v>
      </c>
      <c r="F26" s="58">
        <v>5</v>
      </c>
      <c r="G26" s="58">
        <v>111467</v>
      </c>
      <c r="H26" s="58">
        <v>444242</v>
      </c>
      <c r="I26" s="58">
        <v>476864</v>
      </c>
      <c r="J26" s="65">
        <v>249989</v>
      </c>
      <c r="K26" s="58">
        <v>22712</v>
      </c>
      <c r="L26" s="58">
        <v>2506962</v>
      </c>
      <c r="M26" s="58"/>
      <c r="N26" s="7">
        <f t="shared" si="0"/>
        <v>26153287</v>
      </c>
      <c r="P26" s="47"/>
    </row>
    <row r="27" spans="1:16">
      <c r="A27" s="42"/>
      <c r="C27" s="5" t="s">
        <v>28</v>
      </c>
      <c r="D27" s="58">
        <v>568061</v>
      </c>
      <c r="E27" s="101">
        <v>441138</v>
      </c>
      <c r="F27" s="58">
        <v>15</v>
      </c>
      <c r="G27" s="58">
        <v>5028</v>
      </c>
      <c r="H27" s="58">
        <v>20063</v>
      </c>
      <c r="I27" s="58">
        <v>13921</v>
      </c>
      <c r="J27" s="65">
        <v>7298</v>
      </c>
      <c r="K27" s="58">
        <v>1025</v>
      </c>
      <c r="L27" s="58">
        <v>0</v>
      </c>
      <c r="M27" s="58"/>
      <c r="N27" s="7">
        <f t="shared" si="0"/>
        <v>1056549</v>
      </c>
      <c r="P27" s="47"/>
    </row>
    <row r="28" spans="1:16">
      <c r="A28" s="42"/>
      <c r="C28" s="5" t="s">
        <v>111</v>
      </c>
      <c r="D28" s="58">
        <v>2203998</v>
      </c>
      <c r="E28" s="101">
        <v>1711445</v>
      </c>
      <c r="F28" s="58">
        <v>66</v>
      </c>
      <c r="G28" s="58">
        <v>19507</v>
      </c>
      <c r="H28" s="58">
        <v>77847</v>
      </c>
      <c r="I28" s="58">
        <v>67642</v>
      </c>
      <c r="J28" s="65">
        <v>35461</v>
      </c>
      <c r="K28" s="58">
        <v>3976</v>
      </c>
      <c r="L28" s="58">
        <v>26643</v>
      </c>
      <c r="M28" s="58"/>
      <c r="N28" s="7">
        <f t="shared" si="0"/>
        <v>4146585</v>
      </c>
      <c r="P28" s="47"/>
    </row>
    <row r="29" spans="1:16">
      <c r="A29" s="42"/>
      <c r="C29" s="5" t="s">
        <v>112</v>
      </c>
      <c r="D29" s="58">
        <v>4951281</v>
      </c>
      <c r="E29" s="101">
        <v>3844368</v>
      </c>
      <c r="F29" s="58">
        <v>157</v>
      </c>
      <c r="G29" s="58">
        <v>43822</v>
      </c>
      <c r="H29" s="58">
        <v>174875</v>
      </c>
      <c r="I29" s="58">
        <v>165186</v>
      </c>
      <c r="J29" s="65">
        <v>86596</v>
      </c>
      <c r="K29" s="58">
        <v>8931</v>
      </c>
      <c r="L29" s="58">
        <v>710963</v>
      </c>
      <c r="M29" s="58"/>
      <c r="N29" s="7">
        <f t="shared" si="0"/>
        <v>9986179</v>
      </c>
      <c r="P29" s="47"/>
    </row>
    <row r="30" spans="1:16">
      <c r="A30" s="42"/>
      <c r="C30" s="5" t="s">
        <v>113</v>
      </c>
      <c r="D30" s="58">
        <v>642805</v>
      </c>
      <c r="E30" s="101">
        <v>499222</v>
      </c>
      <c r="F30" s="58">
        <v>20</v>
      </c>
      <c r="G30" s="58">
        <v>5691</v>
      </c>
      <c r="H30" s="58">
        <v>22705</v>
      </c>
      <c r="I30" s="58">
        <v>14914</v>
      </c>
      <c r="J30" s="65">
        <v>7819</v>
      </c>
      <c r="K30" s="58">
        <v>1160</v>
      </c>
      <c r="L30" s="58">
        <v>0</v>
      </c>
      <c r="M30" s="58"/>
      <c r="N30" s="7">
        <f t="shared" si="0"/>
        <v>1194336</v>
      </c>
      <c r="P30" s="47"/>
    </row>
    <row r="31" spans="1:16">
      <c r="A31" s="42"/>
      <c r="C31" s="5" t="s">
        <v>32</v>
      </c>
      <c r="D31" s="58">
        <v>1468640</v>
      </c>
      <c r="E31" s="101">
        <v>1140491</v>
      </c>
      <c r="F31" s="58">
        <v>41</v>
      </c>
      <c r="G31" s="58">
        <v>13001</v>
      </c>
      <c r="H31" s="58">
        <v>51876</v>
      </c>
      <c r="I31" s="58">
        <v>56487</v>
      </c>
      <c r="J31" s="65">
        <v>29611</v>
      </c>
      <c r="K31" s="58">
        <v>2650</v>
      </c>
      <c r="L31" s="58">
        <v>382288</v>
      </c>
      <c r="M31" s="58"/>
      <c r="N31" s="7">
        <f t="shared" si="0"/>
        <v>3145085</v>
      </c>
      <c r="P31" s="47"/>
    </row>
    <row r="32" spans="1:16">
      <c r="A32" s="42"/>
      <c r="C32" s="5" t="s">
        <v>33</v>
      </c>
      <c r="D32" s="58">
        <v>1348150</v>
      </c>
      <c r="E32" s="101">
        <v>1046771</v>
      </c>
      <c r="F32" s="58">
        <v>43</v>
      </c>
      <c r="G32" s="58">
        <v>11932</v>
      </c>
      <c r="H32" s="58">
        <v>47612</v>
      </c>
      <c r="I32" s="58">
        <v>37638</v>
      </c>
      <c r="J32" s="65">
        <v>19732</v>
      </c>
      <c r="K32" s="58">
        <v>2432</v>
      </c>
      <c r="L32" s="58">
        <v>45013</v>
      </c>
      <c r="M32" s="58"/>
      <c r="N32" s="7">
        <f t="shared" si="0"/>
        <v>2559323</v>
      </c>
      <c r="P32" s="47"/>
    </row>
    <row r="33" spans="1:16">
      <c r="A33" s="42"/>
      <c r="C33" s="5" t="s">
        <v>34</v>
      </c>
      <c r="D33" s="58">
        <v>2725005</v>
      </c>
      <c r="E33" s="101">
        <v>2116138</v>
      </c>
      <c r="F33" s="58">
        <v>80</v>
      </c>
      <c r="G33" s="58">
        <v>24124</v>
      </c>
      <c r="H33" s="58">
        <v>96248</v>
      </c>
      <c r="I33" s="58">
        <v>125799</v>
      </c>
      <c r="J33" s="65">
        <v>65949</v>
      </c>
      <c r="K33" s="58">
        <v>4923</v>
      </c>
      <c r="L33" s="58">
        <v>0</v>
      </c>
      <c r="M33" s="58"/>
      <c r="N33" s="7">
        <f t="shared" si="0"/>
        <v>5158266</v>
      </c>
      <c r="P33" s="47"/>
    </row>
    <row r="34" spans="1:16">
      <c r="A34" s="42"/>
      <c r="C34" s="5" t="s">
        <v>114</v>
      </c>
      <c r="D34" s="58">
        <v>906282</v>
      </c>
      <c r="E34" s="101">
        <v>703791</v>
      </c>
      <c r="F34" s="58">
        <v>26</v>
      </c>
      <c r="G34" s="58">
        <v>8022</v>
      </c>
      <c r="H34" s="58">
        <v>32014</v>
      </c>
      <c r="I34" s="58">
        <v>33828</v>
      </c>
      <c r="J34" s="65">
        <v>17733</v>
      </c>
      <c r="K34" s="58">
        <v>1635</v>
      </c>
      <c r="L34" s="58">
        <v>0</v>
      </c>
      <c r="M34" s="58"/>
      <c r="N34" s="7">
        <f t="shared" si="0"/>
        <v>1703331</v>
      </c>
      <c r="P34" s="47"/>
    </row>
    <row r="35" spans="1:16">
      <c r="A35" s="42"/>
      <c r="C35" s="5" t="s">
        <v>36</v>
      </c>
      <c r="D35" s="58">
        <v>4065949</v>
      </c>
      <c r="E35" s="101">
        <v>3155833</v>
      </c>
      <c r="F35" s="58">
        <v>149</v>
      </c>
      <c r="G35" s="58">
        <v>35974</v>
      </c>
      <c r="H35" s="58">
        <v>143575</v>
      </c>
      <c r="I35" s="58">
        <v>77987</v>
      </c>
      <c r="J35" s="65">
        <v>40886</v>
      </c>
      <c r="K35" s="58">
        <v>7337</v>
      </c>
      <c r="L35" s="58">
        <v>0</v>
      </c>
      <c r="M35" s="58"/>
      <c r="N35" s="7">
        <f t="shared" si="0"/>
        <v>7527690</v>
      </c>
      <c r="P35" s="47"/>
    </row>
    <row r="36" spans="1:16">
      <c r="A36" s="42"/>
      <c r="C36" s="5" t="s">
        <v>37</v>
      </c>
      <c r="D36" s="58">
        <v>603961</v>
      </c>
      <c r="E36" s="101">
        <v>469083</v>
      </c>
      <c r="F36" s="58">
        <v>17</v>
      </c>
      <c r="G36" s="58">
        <v>5347</v>
      </c>
      <c r="H36" s="58">
        <v>21334</v>
      </c>
      <c r="I36" s="58">
        <v>11470</v>
      </c>
      <c r="J36" s="65">
        <v>6013</v>
      </c>
      <c r="K36" s="58">
        <v>1090</v>
      </c>
      <c r="L36" s="58">
        <v>0</v>
      </c>
      <c r="M36" s="58"/>
      <c r="N36" s="7">
        <f t="shared" si="0"/>
        <v>1118315</v>
      </c>
      <c r="P36" s="47"/>
    </row>
    <row r="37" spans="1:16">
      <c r="A37" s="42"/>
      <c r="C37" s="5" t="s">
        <v>38</v>
      </c>
      <c r="D37" s="58">
        <v>428223</v>
      </c>
      <c r="E37" s="101">
        <v>332560</v>
      </c>
      <c r="F37" s="58">
        <v>14</v>
      </c>
      <c r="G37" s="58">
        <v>3791</v>
      </c>
      <c r="H37" s="58">
        <v>15125</v>
      </c>
      <c r="I37" s="58">
        <v>9460</v>
      </c>
      <c r="J37" s="65">
        <v>4959</v>
      </c>
      <c r="K37" s="58">
        <v>773</v>
      </c>
      <c r="L37" s="58">
        <v>23821</v>
      </c>
      <c r="M37" s="58"/>
      <c r="N37" s="7">
        <f t="shared" si="0"/>
        <v>818726</v>
      </c>
      <c r="P37" s="47"/>
    </row>
    <row r="38" spans="1:16">
      <c r="A38" s="42"/>
      <c r="C38" s="5" t="s">
        <v>39</v>
      </c>
      <c r="D38" s="58">
        <v>1622489</v>
      </c>
      <c r="E38" s="101">
        <v>1259968</v>
      </c>
      <c r="F38" s="58">
        <v>46</v>
      </c>
      <c r="G38" s="58">
        <v>14362</v>
      </c>
      <c r="H38" s="58">
        <v>57309</v>
      </c>
      <c r="I38" s="58">
        <v>60704</v>
      </c>
      <c r="J38" s="65">
        <v>31824</v>
      </c>
      <c r="K38" s="58">
        <v>2927</v>
      </c>
      <c r="L38" s="58">
        <v>117338</v>
      </c>
      <c r="M38" s="58"/>
      <c r="N38" s="7">
        <f t="shared" si="0"/>
        <v>3166967</v>
      </c>
      <c r="P38" s="47"/>
    </row>
    <row r="39" spans="1:16">
      <c r="A39" s="42"/>
      <c r="C39" s="5" t="s">
        <v>40</v>
      </c>
      <c r="D39" s="58">
        <v>378447</v>
      </c>
      <c r="E39" s="101">
        <v>293889</v>
      </c>
      <c r="F39" s="58">
        <v>11</v>
      </c>
      <c r="G39" s="58">
        <v>3350</v>
      </c>
      <c r="H39" s="58">
        <v>13366</v>
      </c>
      <c r="I39" s="58">
        <v>8494</v>
      </c>
      <c r="J39" s="65">
        <v>4452</v>
      </c>
      <c r="K39" s="58">
        <v>683</v>
      </c>
      <c r="L39" s="58">
        <v>20870</v>
      </c>
      <c r="M39" s="58"/>
      <c r="N39" s="7">
        <f t="shared" si="0"/>
        <v>723562</v>
      </c>
      <c r="P39" s="47"/>
    </row>
    <row r="40" spans="1:16">
      <c r="A40" s="42"/>
      <c r="C40" s="5" t="s">
        <v>41</v>
      </c>
      <c r="D40" s="58">
        <v>1150097</v>
      </c>
      <c r="E40" s="101">
        <v>893070</v>
      </c>
      <c r="F40" s="58">
        <v>34</v>
      </c>
      <c r="G40" s="58">
        <v>10180</v>
      </c>
      <c r="H40" s="58">
        <v>40623</v>
      </c>
      <c r="I40" s="58">
        <v>28404</v>
      </c>
      <c r="J40" s="65">
        <v>14888</v>
      </c>
      <c r="K40" s="58">
        <v>2075</v>
      </c>
      <c r="L40" s="58">
        <v>946</v>
      </c>
      <c r="M40" s="58"/>
      <c r="N40" s="7">
        <f t="shared" si="0"/>
        <v>2140317</v>
      </c>
      <c r="P40" s="47"/>
    </row>
    <row r="41" spans="1:16">
      <c r="A41" s="42"/>
      <c r="C41" s="5" t="s">
        <v>42</v>
      </c>
      <c r="D41" s="58">
        <v>1078327</v>
      </c>
      <c r="E41" s="101">
        <v>837311</v>
      </c>
      <c r="F41" s="58">
        <v>34</v>
      </c>
      <c r="G41" s="58">
        <v>9545</v>
      </c>
      <c r="H41" s="58">
        <v>38087</v>
      </c>
      <c r="I41" s="58">
        <v>34092</v>
      </c>
      <c r="J41" s="65">
        <v>17870</v>
      </c>
      <c r="K41" s="58">
        <v>1945</v>
      </c>
      <c r="L41" s="58">
        <v>0</v>
      </c>
      <c r="M41" s="58"/>
      <c r="N41" s="7">
        <f t="shared" si="0"/>
        <v>2017211</v>
      </c>
      <c r="P41" s="47"/>
    </row>
    <row r="42" spans="1:16">
      <c r="A42" s="42"/>
      <c r="C42" s="5" t="s">
        <v>115</v>
      </c>
      <c r="D42" s="58">
        <v>624665</v>
      </c>
      <c r="E42" s="101">
        <v>485081</v>
      </c>
      <c r="F42" s="58">
        <v>19</v>
      </c>
      <c r="G42" s="58">
        <v>5529</v>
      </c>
      <c r="H42" s="58">
        <v>22061</v>
      </c>
      <c r="I42" s="58">
        <v>14787</v>
      </c>
      <c r="J42" s="65">
        <v>7751</v>
      </c>
      <c r="K42" s="58">
        <v>1127</v>
      </c>
      <c r="L42" s="58">
        <v>0</v>
      </c>
      <c r="M42" s="58"/>
      <c r="N42" s="7">
        <f t="shared" si="0"/>
        <v>1161020</v>
      </c>
      <c r="P42" s="47"/>
    </row>
    <row r="43" spans="1:16">
      <c r="A43" s="42"/>
      <c r="C43" s="5" t="s">
        <v>116</v>
      </c>
      <c r="D43" s="58">
        <v>2645394</v>
      </c>
      <c r="E43" s="101">
        <v>2054034</v>
      </c>
      <c r="F43" s="58">
        <v>83</v>
      </c>
      <c r="G43" s="58">
        <v>23413</v>
      </c>
      <c r="H43" s="58">
        <v>93435</v>
      </c>
      <c r="I43" s="58">
        <v>81720</v>
      </c>
      <c r="J43" s="65">
        <v>42842</v>
      </c>
      <c r="K43" s="58">
        <v>4772</v>
      </c>
      <c r="L43" s="58">
        <v>613068</v>
      </c>
      <c r="M43" s="58"/>
      <c r="N43" s="7">
        <f t="shared" si="0"/>
        <v>5558761</v>
      </c>
      <c r="P43" s="47"/>
    </row>
    <row r="44" spans="1:16">
      <c r="A44" s="42"/>
      <c r="C44" s="5" t="s">
        <v>117</v>
      </c>
      <c r="D44" s="58">
        <v>1088564</v>
      </c>
      <c r="E44" s="101">
        <v>845391</v>
      </c>
      <c r="F44" s="58">
        <v>31</v>
      </c>
      <c r="G44" s="58">
        <v>9637</v>
      </c>
      <c r="H44" s="58">
        <v>38448</v>
      </c>
      <c r="I44" s="58">
        <v>43481</v>
      </c>
      <c r="J44" s="65">
        <v>22794</v>
      </c>
      <c r="K44" s="58">
        <v>1964</v>
      </c>
      <c r="L44" s="58">
        <v>0</v>
      </c>
      <c r="M44" s="58"/>
      <c r="N44" s="7">
        <f t="shared" si="0"/>
        <v>2050310</v>
      </c>
      <c r="P44" s="47"/>
    </row>
    <row r="45" spans="1:16">
      <c r="A45" s="42"/>
      <c r="C45" s="5" t="s">
        <v>46</v>
      </c>
      <c r="D45" s="58">
        <v>2744951</v>
      </c>
      <c r="E45" s="101">
        <v>2130814</v>
      </c>
      <c r="F45" s="58">
        <v>94</v>
      </c>
      <c r="G45" s="58">
        <v>24289</v>
      </c>
      <c r="H45" s="58">
        <v>96944</v>
      </c>
      <c r="I45" s="58">
        <v>108992</v>
      </c>
      <c r="J45" s="65">
        <v>57138</v>
      </c>
      <c r="K45" s="58">
        <v>4950</v>
      </c>
      <c r="L45" s="58">
        <v>0</v>
      </c>
      <c r="M45" s="58"/>
      <c r="N45" s="7">
        <f t="shared" si="0"/>
        <v>5168172</v>
      </c>
      <c r="P45" s="47"/>
    </row>
    <row r="46" spans="1:16">
      <c r="A46" s="42"/>
      <c r="C46" s="5" t="s">
        <v>47</v>
      </c>
      <c r="D46" s="58">
        <v>1177942</v>
      </c>
      <c r="E46" s="101">
        <v>914839</v>
      </c>
      <c r="F46" s="58">
        <v>32</v>
      </c>
      <c r="G46" s="58">
        <v>10428</v>
      </c>
      <c r="H46" s="58">
        <v>41614</v>
      </c>
      <c r="I46" s="58">
        <v>46407</v>
      </c>
      <c r="J46" s="65">
        <v>24328</v>
      </c>
      <c r="K46" s="58">
        <v>2126</v>
      </c>
      <c r="L46" s="58">
        <v>85467</v>
      </c>
      <c r="M46" s="58"/>
      <c r="N46" s="7">
        <f t="shared" si="0"/>
        <v>2303183</v>
      </c>
      <c r="P46" s="47"/>
    </row>
    <row r="47" spans="1:16">
      <c r="A47" s="42"/>
      <c r="C47" s="5" t="s">
        <v>48</v>
      </c>
      <c r="D47" s="58">
        <v>4588794</v>
      </c>
      <c r="E47" s="101">
        <v>3563858</v>
      </c>
      <c r="F47" s="58">
        <v>128</v>
      </c>
      <c r="G47" s="58">
        <v>40625</v>
      </c>
      <c r="H47" s="58">
        <v>162092</v>
      </c>
      <c r="I47" s="58">
        <v>183850</v>
      </c>
      <c r="J47" s="65">
        <v>96381</v>
      </c>
      <c r="K47" s="58">
        <v>8280</v>
      </c>
      <c r="L47" s="58">
        <v>0</v>
      </c>
      <c r="M47" s="58"/>
      <c r="N47" s="7">
        <f t="shared" si="0"/>
        <v>8644008</v>
      </c>
      <c r="P47" s="47"/>
    </row>
    <row r="48" spans="1:16">
      <c r="A48" s="42"/>
      <c r="C48" s="5" t="s">
        <v>118</v>
      </c>
      <c r="D48" s="58">
        <v>4092597</v>
      </c>
      <c r="E48" s="101">
        <v>3178090</v>
      </c>
      <c r="F48" s="58">
        <v>122</v>
      </c>
      <c r="G48" s="58">
        <v>36228</v>
      </c>
      <c r="H48" s="58">
        <v>144551</v>
      </c>
      <c r="I48" s="58">
        <v>167017</v>
      </c>
      <c r="J48" s="65">
        <v>87558</v>
      </c>
      <c r="K48" s="58">
        <v>7384</v>
      </c>
      <c r="L48" s="58">
        <v>713435</v>
      </c>
      <c r="M48" s="58"/>
      <c r="N48" s="7">
        <f t="shared" si="0"/>
        <v>8426982</v>
      </c>
      <c r="P48" s="47"/>
    </row>
    <row r="49" spans="1:16">
      <c r="A49" s="42"/>
      <c r="C49" s="5" t="s">
        <v>119</v>
      </c>
      <c r="D49" s="58">
        <v>1594085</v>
      </c>
      <c r="E49" s="101">
        <v>1237890</v>
      </c>
      <c r="F49" s="58">
        <v>48</v>
      </c>
      <c r="G49" s="58">
        <v>14110</v>
      </c>
      <c r="H49" s="58">
        <v>56306</v>
      </c>
      <c r="I49" s="58">
        <v>59470</v>
      </c>
      <c r="J49" s="65">
        <v>31176</v>
      </c>
      <c r="K49" s="58">
        <v>2876</v>
      </c>
      <c r="L49" s="58">
        <v>0</v>
      </c>
      <c r="M49" s="58"/>
      <c r="N49" s="7">
        <f t="shared" si="0"/>
        <v>2995961</v>
      </c>
      <c r="P49" s="47"/>
    </row>
    <row r="50" spans="1:16">
      <c r="A50" s="42"/>
      <c r="C50" s="5" t="s">
        <v>120</v>
      </c>
      <c r="D50" s="58">
        <v>395652</v>
      </c>
      <c r="E50" s="101">
        <v>307248</v>
      </c>
      <c r="F50" s="58">
        <v>12</v>
      </c>
      <c r="G50" s="58">
        <v>3502</v>
      </c>
      <c r="H50" s="58">
        <v>13974</v>
      </c>
      <c r="I50" s="58">
        <v>9533</v>
      </c>
      <c r="J50" s="65">
        <v>4997</v>
      </c>
      <c r="K50" s="58">
        <v>714</v>
      </c>
      <c r="L50" s="58">
        <v>377</v>
      </c>
      <c r="M50" s="58"/>
      <c r="N50" s="7">
        <f t="shared" si="0"/>
        <v>736009</v>
      </c>
      <c r="P50" s="47"/>
    </row>
    <row r="51" spans="1:16">
      <c r="A51" s="42"/>
      <c r="C51" s="5" t="s">
        <v>52</v>
      </c>
      <c r="D51" s="58">
        <v>4421457</v>
      </c>
      <c r="E51" s="101">
        <v>3433342</v>
      </c>
      <c r="F51" s="58">
        <v>134</v>
      </c>
      <c r="G51" s="58">
        <v>39138</v>
      </c>
      <c r="H51" s="58">
        <v>156166</v>
      </c>
      <c r="I51" s="58">
        <v>164488</v>
      </c>
      <c r="J51" s="65">
        <v>86231</v>
      </c>
      <c r="K51" s="58">
        <v>7983</v>
      </c>
      <c r="L51" s="58">
        <v>0</v>
      </c>
      <c r="M51" s="58"/>
      <c r="N51" s="7">
        <f t="shared" si="0"/>
        <v>8308939</v>
      </c>
      <c r="P51" s="47"/>
    </row>
    <row r="52" spans="1:16">
      <c r="A52" s="42"/>
      <c r="C52" s="5" t="s">
        <v>121</v>
      </c>
      <c r="D52" s="58">
        <v>263306</v>
      </c>
      <c r="E52" s="101">
        <v>204473</v>
      </c>
      <c r="F52" s="58">
        <v>8</v>
      </c>
      <c r="G52" s="58">
        <v>2331</v>
      </c>
      <c r="H52" s="58">
        <v>9299</v>
      </c>
      <c r="I52" s="58">
        <v>5410</v>
      </c>
      <c r="J52" s="65">
        <v>2836</v>
      </c>
      <c r="K52" s="58">
        <v>475</v>
      </c>
      <c r="L52" s="58">
        <v>0</v>
      </c>
      <c r="M52" s="58"/>
      <c r="N52" s="7">
        <f t="shared" si="0"/>
        <v>488138</v>
      </c>
      <c r="P52" s="47"/>
    </row>
    <row r="53" spans="1:16">
      <c r="A53" s="42"/>
      <c r="C53" s="5" t="s">
        <v>54</v>
      </c>
      <c r="D53" s="58">
        <v>1219359</v>
      </c>
      <c r="E53" s="101">
        <v>946915</v>
      </c>
      <c r="F53" s="58">
        <v>38</v>
      </c>
      <c r="G53" s="58">
        <v>10794</v>
      </c>
      <c r="H53" s="58">
        <v>43071</v>
      </c>
      <c r="I53" s="58">
        <v>42939</v>
      </c>
      <c r="J53" s="65">
        <v>22509</v>
      </c>
      <c r="K53" s="58">
        <v>2200</v>
      </c>
      <c r="L53" s="58">
        <v>279715</v>
      </c>
      <c r="M53" s="58"/>
      <c r="N53" s="7">
        <f t="shared" si="0"/>
        <v>2567540</v>
      </c>
      <c r="P53" s="47"/>
    </row>
    <row r="54" spans="1:16">
      <c r="A54" s="42"/>
      <c r="C54" s="5" t="s">
        <v>122</v>
      </c>
      <c r="D54" s="58">
        <v>860233</v>
      </c>
      <c r="E54" s="101">
        <v>668005</v>
      </c>
      <c r="F54" s="58">
        <v>24</v>
      </c>
      <c r="G54" s="58">
        <v>7614</v>
      </c>
      <c r="H54" s="58">
        <v>30380</v>
      </c>
      <c r="I54" s="58">
        <v>24641</v>
      </c>
      <c r="J54" s="65">
        <v>12919</v>
      </c>
      <c r="K54" s="58">
        <v>1552</v>
      </c>
      <c r="L54" s="58">
        <v>119229</v>
      </c>
      <c r="M54" s="58"/>
      <c r="N54" s="7">
        <f t="shared" si="0"/>
        <v>1724597</v>
      </c>
      <c r="P54" s="47"/>
    </row>
    <row r="55" spans="1:16">
      <c r="A55" s="42"/>
      <c r="C55" s="5" t="s">
        <v>56</v>
      </c>
      <c r="D55" s="58">
        <v>830262</v>
      </c>
      <c r="E55" s="101">
        <v>644740</v>
      </c>
      <c r="F55" s="58">
        <v>24</v>
      </c>
      <c r="G55" s="58">
        <v>7349</v>
      </c>
      <c r="H55" s="58">
        <v>29322</v>
      </c>
      <c r="I55" s="58">
        <v>21652</v>
      </c>
      <c r="J55" s="65">
        <v>11351</v>
      </c>
      <c r="K55" s="58">
        <v>1498</v>
      </c>
      <c r="L55" s="58">
        <v>0</v>
      </c>
      <c r="M55" s="58"/>
      <c r="N55" s="7">
        <f t="shared" si="0"/>
        <v>1546198</v>
      </c>
      <c r="P55" s="47"/>
    </row>
    <row r="56" spans="1:16">
      <c r="A56" s="42"/>
      <c r="C56" s="5" t="s">
        <v>123</v>
      </c>
      <c r="D56" s="58">
        <v>657048</v>
      </c>
      <c r="E56" s="101">
        <v>510233</v>
      </c>
      <c r="F56" s="58">
        <v>19</v>
      </c>
      <c r="G56" s="58">
        <v>5816</v>
      </c>
      <c r="H56" s="58">
        <v>23206</v>
      </c>
      <c r="I56" s="58">
        <v>17272</v>
      </c>
      <c r="J56" s="65">
        <v>9055</v>
      </c>
      <c r="K56" s="58">
        <v>1185</v>
      </c>
      <c r="L56" s="58">
        <v>0</v>
      </c>
      <c r="M56" s="58"/>
      <c r="N56" s="7">
        <f t="shared" si="0"/>
        <v>1223834</v>
      </c>
      <c r="P56" s="47"/>
    </row>
    <row r="57" spans="1:16">
      <c r="A57" s="42"/>
      <c r="C57" s="5" t="s">
        <v>124</v>
      </c>
      <c r="D57" s="58">
        <v>2167631</v>
      </c>
      <c r="E57" s="101">
        <v>1683151</v>
      </c>
      <c r="F57" s="58">
        <v>66</v>
      </c>
      <c r="G57" s="58">
        <v>19185</v>
      </c>
      <c r="H57" s="58">
        <v>76561</v>
      </c>
      <c r="I57" s="58">
        <v>75376</v>
      </c>
      <c r="J57" s="65">
        <v>39516</v>
      </c>
      <c r="K57" s="58">
        <v>3910</v>
      </c>
      <c r="L57" s="58">
        <v>254029</v>
      </c>
      <c r="M57" s="58"/>
      <c r="N57" s="7">
        <f t="shared" si="0"/>
        <v>4319425</v>
      </c>
      <c r="P57" s="47"/>
    </row>
    <row r="58" spans="1:16">
      <c r="A58" s="42"/>
      <c r="C58" s="5" t="s">
        <v>83</v>
      </c>
      <c r="D58" s="58">
        <v>1093183</v>
      </c>
      <c r="E58" s="101">
        <v>849044</v>
      </c>
      <c r="F58" s="58">
        <v>29</v>
      </c>
      <c r="G58" s="58">
        <v>9679</v>
      </c>
      <c r="H58" s="58">
        <v>38615</v>
      </c>
      <c r="I58" s="58">
        <v>45176</v>
      </c>
      <c r="J58" s="65">
        <v>23682</v>
      </c>
      <c r="K58" s="58">
        <v>1973</v>
      </c>
      <c r="L58" s="58">
        <v>0</v>
      </c>
      <c r="M58" s="58"/>
      <c r="N58" s="7">
        <f t="shared" si="0"/>
        <v>2061381</v>
      </c>
      <c r="P58" s="47"/>
    </row>
    <row r="59" spans="1:16">
      <c r="A59" s="42"/>
      <c r="C59" s="5" t="s">
        <v>125</v>
      </c>
      <c r="D59" s="58">
        <v>411669</v>
      </c>
      <c r="E59" s="101">
        <v>319665</v>
      </c>
      <c r="F59" s="58">
        <v>13</v>
      </c>
      <c r="G59" s="58">
        <v>3646</v>
      </c>
      <c r="H59" s="58">
        <v>14538</v>
      </c>
      <c r="I59" s="58">
        <v>9916</v>
      </c>
      <c r="J59" s="65">
        <v>5200</v>
      </c>
      <c r="K59" s="58">
        <v>743</v>
      </c>
      <c r="L59" s="58">
        <v>0</v>
      </c>
      <c r="M59" s="58"/>
      <c r="N59" s="7">
        <f t="shared" si="0"/>
        <v>765390</v>
      </c>
      <c r="P59" s="47"/>
    </row>
    <row r="60" spans="1:16">
      <c r="A60" s="42"/>
      <c r="C60" s="5" t="s">
        <v>126</v>
      </c>
      <c r="D60" s="58">
        <v>3696100</v>
      </c>
      <c r="E60" s="101">
        <v>2869987</v>
      </c>
      <c r="F60" s="58">
        <v>114</v>
      </c>
      <c r="G60" s="58">
        <v>32714</v>
      </c>
      <c r="H60" s="58">
        <v>130544</v>
      </c>
      <c r="I60" s="58">
        <v>100866</v>
      </c>
      <c r="J60" s="65">
        <v>52877</v>
      </c>
      <c r="K60" s="58">
        <v>6668</v>
      </c>
      <c r="L60" s="58">
        <v>457110</v>
      </c>
      <c r="M60" s="58"/>
      <c r="N60" s="7">
        <f t="shared" si="0"/>
        <v>7346980</v>
      </c>
      <c r="P60" s="47"/>
    </row>
    <row r="61" spans="1:16">
      <c r="A61" s="42"/>
      <c r="C61" s="5" t="s">
        <v>60</v>
      </c>
      <c r="D61" s="58">
        <v>736019</v>
      </c>
      <c r="E61" s="101">
        <v>571568</v>
      </c>
      <c r="F61" s="58">
        <v>21</v>
      </c>
      <c r="G61" s="58">
        <v>6515</v>
      </c>
      <c r="H61" s="58">
        <v>26002</v>
      </c>
      <c r="I61" s="58">
        <v>26601</v>
      </c>
      <c r="J61" s="65">
        <v>13945</v>
      </c>
      <c r="K61" s="58">
        <v>1328</v>
      </c>
      <c r="L61" s="58">
        <v>20692</v>
      </c>
      <c r="M61" s="58"/>
      <c r="N61" s="7">
        <f t="shared" si="0"/>
        <v>1402691</v>
      </c>
      <c r="P61" s="47"/>
    </row>
    <row r="62" spans="1:16">
      <c r="A62" s="42"/>
      <c r="C62" s="5" t="s">
        <v>61</v>
      </c>
      <c r="D62" s="58">
        <v>3128606</v>
      </c>
      <c r="E62" s="101">
        <v>2429667</v>
      </c>
      <c r="F62" s="58">
        <v>91</v>
      </c>
      <c r="G62" s="58">
        <v>27698</v>
      </c>
      <c r="H62" s="58">
        <v>110514</v>
      </c>
      <c r="I62" s="58">
        <v>101245</v>
      </c>
      <c r="J62" s="65">
        <v>53076</v>
      </c>
      <c r="K62" s="58">
        <v>5645</v>
      </c>
      <c r="L62" s="58">
        <v>541900</v>
      </c>
      <c r="M62" s="58"/>
      <c r="N62" s="7">
        <f t="shared" si="0"/>
        <v>6398442</v>
      </c>
      <c r="P62" s="47"/>
    </row>
    <row r="63" spans="1:16">
      <c r="A63" s="42"/>
      <c r="C63" s="5" t="s">
        <v>127</v>
      </c>
      <c r="D63" s="58">
        <v>1278634</v>
      </c>
      <c r="E63" s="101">
        <v>993020</v>
      </c>
      <c r="F63" s="58">
        <v>36</v>
      </c>
      <c r="G63" s="58">
        <v>11319</v>
      </c>
      <c r="H63" s="58">
        <v>45169</v>
      </c>
      <c r="I63" s="58">
        <v>49723</v>
      </c>
      <c r="J63" s="65">
        <v>26066</v>
      </c>
      <c r="K63" s="58">
        <v>2307</v>
      </c>
      <c r="L63" s="58">
        <v>0</v>
      </c>
      <c r="M63" s="58"/>
      <c r="N63" s="7">
        <f t="shared" si="0"/>
        <v>2406274</v>
      </c>
      <c r="P63" s="47"/>
    </row>
    <row r="64" spans="1:16">
      <c r="A64" s="42"/>
      <c r="C64" s="5" t="s">
        <v>128</v>
      </c>
      <c r="D64" s="58">
        <v>905019</v>
      </c>
      <c r="E64" s="101">
        <v>702832</v>
      </c>
      <c r="F64" s="58">
        <v>26</v>
      </c>
      <c r="G64" s="58">
        <v>8011</v>
      </c>
      <c r="H64" s="58">
        <v>31971</v>
      </c>
      <c r="I64" s="58">
        <v>34930</v>
      </c>
      <c r="J64" s="65">
        <v>18312</v>
      </c>
      <c r="K64" s="58">
        <v>1633</v>
      </c>
      <c r="L64" s="58">
        <v>0</v>
      </c>
      <c r="M64" s="58"/>
      <c r="N64" s="7">
        <f t="shared" si="0"/>
        <v>1702734</v>
      </c>
      <c r="P64" s="47"/>
    </row>
    <row r="65" spans="1:16">
      <c r="A65" s="42"/>
      <c r="C65" s="5" t="s">
        <v>64</v>
      </c>
      <c r="D65" s="58">
        <v>1241192</v>
      </c>
      <c r="E65" s="101">
        <v>963972</v>
      </c>
      <c r="F65" s="58">
        <v>35</v>
      </c>
      <c r="G65" s="58">
        <v>10988</v>
      </c>
      <c r="H65" s="58">
        <v>43843</v>
      </c>
      <c r="I65" s="58">
        <v>49319</v>
      </c>
      <c r="J65" s="65">
        <v>25856</v>
      </c>
      <c r="K65" s="58">
        <v>2240</v>
      </c>
      <c r="L65" s="58">
        <v>0</v>
      </c>
      <c r="M65" s="58"/>
      <c r="N65" s="7">
        <f t="shared" si="0"/>
        <v>2337445</v>
      </c>
      <c r="P65" s="47"/>
    </row>
    <row r="66" spans="1:16">
      <c r="A66" s="42"/>
      <c r="C66" s="5" t="s">
        <v>65</v>
      </c>
      <c r="D66" s="58">
        <v>2403058</v>
      </c>
      <c r="E66" s="101">
        <v>1866100</v>
      </c>
      <c r="F66" s="58">
        <v>73</v>
      </c>
      <c r="G66" s="58">
        <v>21274</v>
      </c>
      <c r="H66" s="58">
        <v>84883</v>
      </c>
      <c r="I66" s="58">
        <v>80390</v>
      </c>
      <c r="J66" s="65">
        <v>42145</v>
      </c>
      <c r="K66" s="58">
        <v>4342</v>
      </c>
      <c r="L66" s="58">
        <v>0</v>
      </c>
      <c r="M66" s="58"/>
      <c r="N66" s="7">
        <f t="shared" si="0"/>
        <v>4502265</v>
      </c>
      <c r="P66" s="47"/>
    </row>
    <row r="67" spans="1:16" ht="13.5" thickBot="1">
      <c r="A67" s="42"/>
      <c r="C67" s="5" t="s">
        <v>66</v>
      </c>
      <c r="D67" s="58">
        <v>10640412</v>
      </c>
      <c r="E67" s="101">
        <v>8261702</v>
      </c>
      <c r="F67" s="58">
        <v>342</v>
      </c>
      <c r="G67" s="58">
        <v>94178</v>
      </c>
      <c r="H67" s="58">
        <v>375809</v>
      </c>
      <c r="I67" s="58">
        <v>382298</v>
      </c>
      <c r="J67" s="65">
        <v>200412</v>
      </c>
      <c r="K67" s="58">
        <v>19200</v>
      </c>
      <c r="L67" s="58">
        <v>1702966</v>
      </c>
      <c r="M67" s="58"/>
      <c r="N67" s="7">
        <f t="shared" si="0"/>
        <v>21677319</v>
      </c>
      <c r="P67" s="47"/>
    </row>
    <row r="68" spans="1:16" ht="15.75" customHeight="1">
      <c r="A68" s="42"/>
      <c r="C68" s="8" t="s">
        <v>67</v>
      </c>
      <c r="D68" s="59">
        <f>SUM(D10:D67)</f>
        <v>120899213</v>
      </c>
      <c r="E68" s="59">
        <f>SUM(E10:E67)</f>
        <v>93901607</v>
      </c>
      <c r="F68" s="59">
        <f t="shared" ref="F68:L68" si="1">SUM(F10:F67)</f>
        <v>3300</v>
      </c>
      <c r="G68" s="59">
        <f t="shared" si="1"/>
        <v>1070406</v>
      </c>
      <c r="H68" s="59">
        <f t="shared" si="1"/>
        <v>4270711</v>
      </c>
      <c r="I68" s="59">
        <f t="shared" si="1"/>
        <v>4217404</v>
      </c>
      <c r="J68" s="59">
        <f t="shared" si="1"/>
        <v>2210916</v>
      </c>
      <c r="K68" s="59">
        <f t="shared" si="1"/>
        <v>218189</v>
      </c>
      <c r="L68" s="59">
        <f t="shared" si="1"/>
        <v>11998535</v>
      </c>
      <c r="M68" s="59"/>
      <c r="N68" s="59">
        <f>SUM(N10:N67)</f>
        <v>238790281</v>
      </c>
      <c r="P68" s="47"/>
    </row>
    <row r="69" spans="1:16" ht="12" customHeight="1" thickBot="1">
      <c r="A69" s="42"/>
      <c r="C69" s="10"/>
      <c r="D69" s="11"/>
      <c r="E69" s="11"/>
      <c r="F69" s="11"/>
      <c r="G69" s="11"/>
      <c r="H69" s="11"/>
      <c r="I69" s="16"/>
      <c r="J69" s="11"/>
      <c r="K69" s="11"/>
      <c r="L69" s="11"/>
      <c r="M69" s="11"/>
      <c r="N69" s="11">
        <f>+N68-ACUMPAR!O23</f>
        <v>1</v>
      </c>
      <c r="O69" s="1" t="s">
        <v>9</v>
      </c>
      <c r="P69" s="47"/>
    </row>
    <row r="70" spans="1:16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N70" s="16"/>
      <c r="P70" s="47"/>
    </row>
    <row r="71" spans="1:16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/>
      <c r="P71" s="47"/>
    </row>
    <row r="72" spans="1:16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3"/>
    </row>
    <row r="73" spans="1:16" ht="13.5" thickTop="1"/>
  </sheetData>
  <mergeCells count="5">
    <mergeCell ref="C6:N6"/>
    <mergeCell ref="C2:N2"/>
    <mergeCell ref="C3:N3"/>
    <mergeCell ref="C4:N4"/>
    <mergeCell ref="C5:N5"/>
  </mergeCells>
  <phoneticPr fontId="0" type="noConversion"/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2"/>
  <dimension ref="A1:Q73"/>
  <sheetViews>
    <sheetView view="pageBreakPreview" topLeftCell="A42" zoomScale="89" zoomScaleNormal="100" zoomScaleSheetLayoutView="89" workbookViewId="0">
      <selection activeCell="M70" sqref="M70"/>
    </sheetView>
  </sheetViews>
  <sheetFormatPr baseColWidth="10" defaultColWidth="11.453125" defaultRowHeight="13"/>
  <cols>
    <col min="1" max="1" width="1.26953125" style="1" customWidth="1"/>
    <col min="2" max="2" width="3" style="1" customWidth="1"/>
    <col min="3" max="3" width="33" style="1" customWidth="1"/>
    <col min="4" max="4" width="17.26953125" style="12" customWidth="1"/>
    <col min="5" max="5" width="19.26953125" style="1" customWidth="1"/>
    <col min="6" max="7" width="19.26953125" style="12" customWidth="1"/>
    <col min="8" max="10" width="19" style="12" customWidth="1"/>
    <col min="11" max="12" width="18.7265625" style="12" customWidth="1"/>
    <col min="13" max="13" width="19.26953125" style="12" customWidth="1"/>
    <col min="14" max="14" width="4" style="1" customWidth="1"/>
    <col min="15" max="15" width="1.26953125" style="1" customWidth="1"/>
    <col min="16" max="16" width="15.26953125" style="78" hidden="1" customWidth="1"/>
    <col min="17" max="17" width="16.26953125" style="78" hidden="1" customWidth="1"/>
    <col min="18" max="18" width="0" style="1" hidden="1" customWidth="1"/>
    <col min="19" max="16384" width="11.453125" style="1"/>
  </cols>
  <sheetData>
    <row r="1" spans="1:17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7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7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7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7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7" ht="15.75" customHeight="1">
      <c r="A6" s="42"/>
      <c r="C6" s="141" t="s">
        <v>138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7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7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7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</row>
    <row r="10" spans="1:17">
      <c r="A10" s="42"/>
      <c r="C10" s="5" t="s">
        <v>100</v>
      </c>
      <c r="D10" s="58" t="e">
        <f>+ACUMJUN!D10+JUL!D10</f>
        <v>#REF!</v>
      </c>
      <c r="E10" s="58" t="e">
        <f>+ACUMJUN!E10+JUL!E10</f>
        <v>#REF!</v>
      </c>
      <c r="F10" s="58" t="e">
        <f>+ACUMJUN!F10+JUL!F10</f>
        <v>#REF!</v>
      </c>
      <c r="G10" s="58" t="e">
        <f>+ACUMJUN!G10+JUL!G10</f>
        <v>#REF!</v>
      </c>
      <c r="H10" s="58" t="e">
        <f>+ACUMJUN!H10+JUL!H10</f>
        <v>#REF!</v>
      </c>
      <c r="I10" s="58" t="e">
        <f>+ACUMJUN!I10+JUL!I10</f>
        <v>#REF!</v>
      </c>
      <c r="J10" s="58" t="e">
        <f>+ACUMJUN!J10+JUL!J10</f>
        <v>#REF!</v>
      </c>
      <c r="K10" s="58" t="e">
        <f>+ACUMJUN!K10+JUL!K10</f>
        <v>#REF!</v>
      </c>
      <c r="L10" s="58" t="e">
        <f>+ACUMJUN!L10+JUL!L10</f>
        <v>#REF!</v>
      </c>
      <c r="M10" s="7" t="e">
        <f>SUM(D10:L10)</f>
        <v>#REF!</v>
      </c>
      <c r="O10" s="47"/>
      <c r="P10" s="78">
        <v>-83323</v>
      </c>
      <c r="Q10" s="78" t="e">
        <f>+M10-P10</f>
        <v>#REF!</v>
      </c>
    </row>
    <row r="11" spans="1:17">
      <c r="A11" s="42"/>
      <c r="C11" s="5" t="s">
        <v>12</v>
      </c>
      <c r="D11" s="58" t="e">
        <f>+ACUMJUN!D11+JUL!D11</f>
        <v>#REF!</v>
      </c>
      <c r="E11" s="58" t="e">
        <f>+ACUMJUN!E11+JUL!E11</f>
        <v>#REF!</v>
      </c>
      <c r="F11" s="58" t="e">
        <f>+ACUMJUN!F11+JUL!F11</f>
        <v>#REF!</v>
      </c>
      <c r="G11" s="58" t="e">
        <f>+ACUMJUN!G11+JUL!G11</f>
        <v>#REF!</v>
      </c>
      <c r="H11" s="58" t="e">
        <f>+ACUMJUN!H11+JUL!H11</f>
        <v>#REF!</v>
      </c>
      <c r="I11" s="58" t="e">
        <f>+ACUMJUN!I11+JUL!I11</f>
        <v>#REF!</v>
      </c>
      <c r="J11" s="58" t="e">
        <f>+ACUMJUN!J11+JUL!J11</f>
        <v>#REF!</v>
      </c>
      <c r="K11" s="58" t="e">
        <f>+ACUMJUN!K11+JUL!K11</f>
        <v>#REF!</v>
      </c>
      <c r="L11" s="58" t="e">
        <f>+ACUMJUN!L11+JUL!L11</f>
        <v>#REF!</v>
      </c>
      <c r="M11" s="7" t="e">
        <f t="shared" ref="M11:M67" si="0">SUM(D11:L11)</f>
        <v>#REF!</v>
      </c>
      <c r="O11" s="47"/>
      <c r="P11" s="78">
        <v>-71723</v>
      </c>
      <c r="Q11" s="78" t="e">
        <f t="shared" ref="Q11:Q67" si="1">+M11-P11</f>
        <v>#REF!</v>
      </c>
    </row>
    <row r="12" spans="1:17">
      <c r="A12" s="42"/>
      <c r="C12" s="5" t="s">
        <v>101</v>
      </c>
      <c r="D12" s="58" t="e">
        <f>+ACUMJUN!D12+JUL!D12</f>
        <v>#REF!</v>
      </c>
      <c r="E12" s="58" t="e">
        <f>+ACUMJUN!E12+JUL!E12</f>
        <v>#REF!</v>
      </c>
      <c r="F12" s="58" t="e">
        <f>+ACUMJUN!F12+JUL!F12</f>
        <v>#REF!</v>
      </c>
      <c r="G12" s="58" t="e">
        <f>+ACUMJUN!G12+JUL!G12</f>
        <v>#REF!</v>
      </c>
      <c r="H12" s="58" t="e">
        <f>+ACUMJUN!H12+JUL!H12</f>
        <v>#REF!</v>
      </c>
      <c r="I12" s="58" t="e">
        <f>+ACUMJUN!I12+JUL!I12</f>
        <v>#REF!</v>
      </c>
      <c r="J12" s="58" t="e">
        <f>+ACUMJUN!J12+JUL!J12</f>
        <v>#REF!</v>
      </c>
      <c r="K12" s="58" t="e">
        <f>+ACUMJUN!K12+JUL!K12</f>
        <v>#REF!</v>
      </c>
      <c r="L12" s="58" t="e">
        <f>+ACUMJUN!L12+JUL!L12</f>
        <v>#REF!</v>
      </c>
      <c r="M12" s="7" t="e">
        <f t="shared" si="0"/>
        <v>#REF!</v>
      </c>
      <c r="O12" s="47"/>
      <c r="P12" s="78">
        <v>-54934</v>
      </c>
      <c r="Q12" s="78" t="e">
        <f t="shared" si="1"/>
        <v>#REF!</v>
      </c>
    </row>
    <row r="13" spans="1:17">
      <c r="A13" s="42"/>
      <c r="C13" s="5" t="s">
        <v>102</v>
      </c>
      <c r="D13" s="58" t="e">
        <f>+ACUMJUN!D13+JUL!D13</f>
        <v>#REF!</v>
      </c>
      <c r="E13" s="58" t="e">
        <f>+ACUMJUN!E13+JUL!E13</f>
        <v>#REF!</v>
      </c>
      <c r="F13" s="58" t="e">
        <f>+ACUMJUN!F13+JUL!F13</f>
        <v>#REF!</v>
      </c>
      <c r="G13" s="58" t="e">
        <f>+ACUMJUN!G13+JUL!G13</f>
        <v>#REF!</v>
      </c>
      <c r="H13" s="58" t="e">
        <f>+ACUMJUN!H13+JUL!H13</f>
        <v>#REF!</v>
      </c>
      <c r="I13" s="58" t="e">
        <f>+ACUMJUN!I13+JUL!I13</f>
        <v>#REF!</v>
      </c>
      <c r="J13" s="58" t="e">
        <f>+ACUMJUN!J13+JUL!J13</f>
        <v>#REF!</v>
      </c>
      <c r="K13" s="58" t="e">
        <f>+ACUMJUN!K13+JUL!K13</f>
        <v>#REF!</v>
      </c>
      <c r="L13" s="58" t="e">
        <f>+ACUMJUN!L13+JUL!L13</f>
        <v>#REF!</v>
      </c>
      <c r="M13" s="7" t="e">
        <f t="shared" si="0"/>
        <v>#REF!</v>
      </c>
      <c r="O13" s="47"/>
      <c r="P13" s="78">
        <v>-65103</v>
      </c>
      <c r="Q13" s="78" t="e">
        <f t="shared" si="1"/>
        <v>#REF!</v>
      </c>
    </row>
    <row r="14" spans="1:17">
      <c r="A14" s="42"/>
      <c r="C14" s="5" t="s">
        <v>103</v>
      </c>
      <c r="D14" s="58" t="e">
        <f>+ACUMJUN!D14+JUL!D14</f>
        <v>#REF!</v>
      </c>
      <c r="E14" s="58" t="e">
        <f>+ACUMJUN!E14+JUL!E14</f>
        <v>#REF!</v>
      </c>
      <c r="F14" s="58" t="e">
        <f>+ACUMJUN!F14+JUL!F14</f>
        <v>#REF!</v>
      </c>
      <c r="G14" s="58" t="e">
        <f>+ACUMJUN!G14+JUL!G14</f>
        <v>#REF!</v>
      </c>
      <c r="H14" s="58" t="e">
        <f>+ACUMJUN!H14+JUL!H14</f>
        <v>#REF!</v>
      </c>
      <c r="I14" s="58" t="e">
        <f>+ACUMJUN!I14+JUL!I14</f>
        <v>#REF!</v>
      </c>
      <c r="J14" s="58" t="e">
        <f>+ACUMJUN!J14+JUL!J14</f>
        <v>#REF!</v>
      </c>
      <c r="K14" s="58" t="e">
        <f>+ACUMJUN!K14+JUL!K14</f>
        <v>#REF!</v>
      </c>
      <c r="L14" s="58" t="e">
        <f>+ACUMJUN!L14+JUL!L14</f>
        <v>#REF!</v>
      </c>
      <c r="M14" s="7" t="e">
        <f t="shared" si="0"/>
        <v>#REF!</v>
      </c>
      <c r="O14" s="47"/>
      <c r="P14" s="78">
        <v>-361959</v>
      </c>
      <c r="Q14" s="78" t="e">
        <f t="shared" si="1"/>
        <v>#REF!</v>
      </c>
    </row>
    <row r="15" spans="1:17">
      <c r="A15" s="42"/>
      <c r="C15" s="5" t="s">
        <v>104</v>
      </c>
      <c r="D15" s="58" t="e">
        <f>+ACUMJUN!D15+JUL!D15</f>
        <v>#REF!</v>
      </c>
      <c r="E15" s="58" t="e">
        <f>+ACUMJUN!E15+JUL!E15</f>
        <v>#REF!</v>
      </c>
      <c r="F15" s="58" t="e">
        <f>+ACUMJUN!F15+JUL!F15</f>
        <v>#REF!</v>
      </c>
      <c r="G15" s="58" t="e">
        <f>+ACUMJUN!G15+JUL!G15</f>
        <v>#REF!</v>
      </c>
      <c r="H15" s="58" t="e">
        <f>+ACUMJUN!H15+JUL!H15</f>
        <v>#REF!</v>
      </c>
      <c r="I15" s="58" t="e">
        <f>+ACUMJUN!I15+JUL!I15</f>
        <v>#REF!</v>
      </c>
      <c r="J15" s="58" t="e">
        <f>+ACUMJUN!J15+JUL!J15</f>
        <v>#REF!</v>
      </c>
      <c r="K15" s="58" t="e">
        <f>+ACUMJUN!K15+JUL!K15</f>
        <v>#REF!</v>
      </c>
      <c r="L15" s="58" t="e">
        <f>+ACUMJUN!L15+JUL!L15</f>
        <v>#REF!</v>
      </c>
      <c r="M15" s="7" t="e">
        <f t="shared" si="0"/>
        <v>#REF!</v>
      </c>
      <c r="O15" s="47"/>
      <c r="P15" s="78">
        <v>-89198</v>
      </c>
      <c r="Q15" s="78" t="e">
        <f t="shared" si="1"/>
        <v>#REF!</v>
      </c>
    </row>
    <row r="16" spans="1:17">
      <c r="A16" s="42"/>
      <c r="C16" s="5" t="s">
        <v>105</v>
      </c>
      <c r="D16" s="58" t="e">
        <f>+ACUMJUN!D16+JUL!D16</f>
        <v>#REF!</v>
      </c>
      <c r="E16" s="58" t="e">
        <f>+ACUMJUN!E16+JUL!E16</f>
        <v>#REF!</v>
      </c>
      <c r="F16" s="58" t="e">
        <f>+ACUMJUN!F16+JUL!F16</f>
        <v>#REF!</v>
      </c>
      <c r="G16" s="58" t="e">
        <f>+ACUMJUN!G16+JUL!G16</f>
        <v>#REF!</v>
      </c>
      <c r="H16" s="58" t="e">
        <f>+ACUMJUN!H16+JUL!H16</f>
        <v>#REF!</v>
      </c>
      <c r="I16" s="58" t="e">
        <f>+ACUMJUN!I16+JUL!I16</f>
        <v>#REF!</v>
      </c>
      <c r="J16" s="58" t="e">
        <f>+ACUMJUN!J16+JUL!J16</f>
        <v>#REF!</v>
      </c>
      <c r="K16" s="58" t="e">
        <f>+ACUMJUN!K16+JUL!K16</f>
        <v>#REF!</v>
      </c>
      <c r="L16" s="58" t="e">
        <f>+ACUMJUN!L16+JUL!L16</f>
        <v>#REF!</v>
      </c>
      <c r="M16" s="7" t="e">
        <f t="shared" si="0"/>
        <v>#REF!</v>
      </c>
      <c r="O16" s="47"/>
      <c r="P16" s="78">
        <v>-178736</v>
      </c>
      <c r="Q16" s="78" t="e">
        <f t="shared" si="1"/>
        <v>#REF!</v>
      </c>
    </row>
    <row r="17" spans="1:17">
      <c r="A17" s="42"/>
      <c r="C17" s="5" t="s">
        <v>18</v>
      </c>
      <c r="D17" s="58" t="e">
        <f>+ACUMJUN!D17+JUL!D17</f>
        <v>#REF!</v>
      </c>
      <c r="E17" s="58" t="e">
        <f>+ACUMJUN!E17+JUL!E17</f>
        <v>#REF!</v>
      </c>
      <c r="F17" s="58" t="e">
        <f>+ACUMJUN!F17+JUL!F17</f>
        <v>#REF!</v>
      </c>
      <c r="G17" s="58" t="e">
        <f>+ACUMJUN!G17+JUL!G17</f>
        <v>#REF!</v>
      </c>
      <c r="H17" s="58" t="e">
        <f>+ACUMJUN!H17+JUL!H17</f>
        <v>#REF!</v>
      </c>
      <c r="I17" s="58" t="e">
        <f>+ACUMJUN!I17+JUL!I17</f>
        <v>#REF!</v>
      </c>
      <c r="J17" s="58" t="e">
        <f>+ACUMJUN!J17+JUL!J17</f>
        <v>#REF!</v>
      </c>
      <c r="K17" s="58" t="e">
        <f>+ACUMJUN!K17+JUL!K17</f>
        <v>#REF!</v>
      </c>
      <c r="L17" s="58" t="e">
        <f>+ACUMJUN!L17+JUL!L17</f>
        <v>#REF!</v>
      </c>
      <c r="M17" s="7" t="e">
        <f t="shared" si="0"/>
        <v>#REF!</v>
      </c>
      <c r="O17" s="47"/>
      <c r="P17" s="78">
        <v>-113141</v>
      </c>
      <c r="Q17" s="78" t="e">
        <f t="shared" si="1"/>
        <v>#REF!</v>
      </c>
    </row>
    <row r="18" spans="1:17">
      <c r="A18" s="42"/>
      <c r="C18" s="5" t="s">
        <v>19</v>
      </c>
      <c r="D18" s="58" t="e">
        <f>+ACUMJUN!D18+JUL!D18</f>
        <v>#REF!</v>
      </c>
      <c r="E18" s="58" t="e">
        <f>+ACUMJUN!E18+JUL!E18</f>
        <v>#REF!</v>
      </c>
      <c r="F18" s="58" t="e">
        <f>+ACUMJUN!F18+JUL!F18</f>
        <v>#REF!</v>
      </c>
      <c r="G18" s="58" t="e">
        <f>+ACUMJUN!G18+JUL!G18</f>
        <v>#REF!</v>
      </c>
      <c r="H18" s="58" t="e">
        <f>+ACUMJUN!H18+JUL!H18</f>
        <v>#REF!</v>
      </c>
      <c r="I18" s="58" t="e">
        <f>+ACUMJUN!I18+JUL!I18</f>
        <v>#REF!</v>
      </c>
      <c r="J18" s="58" t="e">
        <f>+ACUMJUN!J18+JUL!J18</f>
        <v>#REF!</v>
      </c>
      <c r="K18" s="58" t="e">
        <f>+ACUMJUN!K18+JUL!K18</f>
        <v>#REF!</v>
      </c>
      <c r="L18" s="58" t="e">
        <f>+ACUMJUN!L18+JUL!L18</f>
        <v>#REF!</v>
      </c>
      <c r="M18" s="7" t="e">
        <f t="shared" si="0"/>
        <v>#REF!</v>
      </c>
      <c r="O18" s="47"/>
      <c r="P18" s="78">
        <v>-155296</v>
      </c>
      <c r="Q18" s="78" t="e">
        <f t="shared" si="1"/>
        <v>#REF!</v>
      </c>
    </row>
    <row r="19" spans="1:17">
      <c r="A19" s="42"/>
      <c r="C19" s="5" t="s">
        <v>106</v>
      </c>
      <c r="D19" s="58" t="e">
        <f>+ACUMJUN!D19+JUL!D19</f>
        <v>#REF!</v>
      </c>
      <c r="E19" s="58" t="e">
        <f>+ACUMJUN!E19+JUL!E19</f>
        <v>#REF!</v>
      </c>
      <c r="F19" s="58" t="e">
        <f>+ACUMJUN!F19+JUL!F19</f>
        <v>#REF!</v>
      </c>
      <c r="G19" s="58" t="e">
        <f>+ACUMJUN!G19+JUL!G19</f>
        <v>#REF!</v>
      </c>
      <c r="H19" s="58" t="e">
        <f>+ACUMJUN!H19+JUL!H19</f>
        <v>#REF!</v>
      </c>
      <c r="I19" s="58" t="e">
        <f>+ACUMJUN!I19+JUL!I19</f>
        <v>#REF!</v>
      </c>
      <c r="J19" s="58" t="e">
        <f>+ACUMJUN!J19+JUL!J19</f>
        <v>#REF!</v>
      </c>
      <c r="K19" s="58" t="e">
        <f>+ACUMJUN!K19+JUL!K19</f>
        <v>#REF!</v>
      </c>
      <c r="L19" s="58" t="e">
        <f>+ACUMJUN!L19+JUL!L19</f>
        <v>#REF!</v>
      </c>
      <c r="M19" s="7" t="e">
        <f t="shared" si="0"/>
        <v>#REF!</v>
      </c>
      <c r="O19" s="47"/>
      <c r="P19" s="78">
        <v>-43814</v>
      </c>
      <c r="Q19" s="78" t="e">
        <f t="shared" si="1"/>
        <v>#REF!</v>
      </c>
    </row>
    <row r="20" spans="1:17">
      <c r="A20" s="42"/>
      <c r="C20" s="5" t="s">
        <v>107</v>
      </c>
      <c r="D20" s="58" t="e">
        <f>+ACUMJUN!D20+JUL!D20</f>
        <v>#REF!</v>
      </c>
      <c r="E20" s="58" t="e">
        <f>+ACUMJUN!E20+JUL!E20</f>
        <v>#REF!</v>
      </c>
      <c r="F20" s="58" t="e">
        <f>+ACUMJUN!F20+JUL!F20</f>
        <v>#REF!</v>
      </c>
      <c r="G20" s="58" t="e">
        <f>+ACUMJUN!G20+JUL!G20</f>
        <v>#REF!</v>
      </c>
      <c r="H20" s="58" t="e">
        <f>+ACUMJUN!H20+JUL!H20</f>
        <v>#REF!</v>
      </c>
      <c r="I20" s="58" t="e">
        <f>+ACUMJUN!I20+JUL!I20</f>
        <v>#REF!</v>
      </c>
      <c r="J20" s="58" t="e">
        <f>+ACUMJUN!J20+JUL!J20</f>
        <v>#REF!</v>
      </c>
      <c r="K20" s="58" t="e">
        <f>+ACUMJUN!K20+JUL!K20</f>
        <v>#REF!</v>
      </c>
      <c r="L20" s="58" t="e">
        <f>+ACUMJUN!L20+JUL!L20</f>
        <v>#REF!</v>
      </c>
      <c r="M20" s="7" t="e">
        <f t="shared" si="0"/>
        <v>#REF!</v>
      </c>
      <c r="O20" s="47"/>
      <c r="P20" s="78">
        <v>-53427</v>
      </c>
      <c r="Q20" s="78" t="e">
        <f t="shared" si="1"/>
        <v>#REF!</v>
      </c>
    </row>
    <row r="21" spans="1:17">
      <c r="A21" s="42"/>
      <c r="C21" s="5" t="s">
        <v>20</v>
      </c>
      <c r="D21" s="58" t="e">
        <f>+ACUMJUN!D21+JUL!D21</f>
        <v>#REF!</v>
      </c>
      <c r="E21" s="58" t="e">
        <f>+ACUMJUN!E21+JUL!E21</f>
        <v>#REF!</v>
      </c>
      <c r="F21" s="58" t="e">
        <f>+ACUMJUN!F21+JUL!F21</f>
        <v>#REF!</v>
      </c>
      <c r="G21" s="58" t="e">
        <f>+ACUMJUN!G21+JUL!G21</f>
        <v>#REF!</v>
      </c>
      <c r="H21" s="58" t="e">
        <f>+ACUMJUN!H21+JUL!H21</f>
        <v>#REF!</v>
      </c>
      <c r="I21" s="58" t="e">
        <f>+ACUMJUN!I21+JUL!I21</f>
        <v>#REF!</v>
      </c>
      <c r="J21" s="58" t="e">
        <f>+ACUMJUN!J21+JUL!J21</f>
        <v>#REF!</v>
      </c>
      <c r="K21" s="58" t="e">
        <f>+ACUMJUN!K21+JUL!K21</f>
        <v>#REF!</v>
      </c>
      <c r="L21" s="58" t="e">
        <f>+ACUMJUN!L21+JUL!L21</f>
        <v>#REF!</v>
      </c>
      <c r="M21" s="7" t="e">
        <f t="shared" si="0"/>
        <v>#REF!</v>
      </c>
      <c r="O21" s="47"/>
      <c r="P21" s="78">
        <v>-1753612</v>
      </c>
      <c r="Q21" s="78" t="e">
        <f t="shared" si="1"/>
        <v>#REF!</v>
      </c>
    </row>
    <row r="22" spans="1:17">
      <c r="A22" s="42"/>
      <c r="C22" s="5" t="s">
        <v>22</v>
      </c>
      <c r="D22" s="58" t="e">
        <f>+ACUMJUN!D22+JUL!D22</f>
        <v>#REF!</v>
      </c>
      <c r="E22" s="58" t="e">
        <f>+ACUMJUN!E22+JUL!E22</f>
        <v>#REF!</v>
      </c>
      <c r="F22" s="58" t="e">
        <f>+ACUMJUN!F22+JUL!F22</f>
        <v>#REF!</v>
      </c>
      <c r="G22" s="58" t="e">
        <f>+ACUMJUN!G22+JUL!G22</f>
        <v>#REF!</v>
      </c>
      <c r="H22" s="58" t="e">
        <f>+ACUMJUN!H22+JUL!H22</f>
        <v>#REF!</v>
      </c>
      <c r="I22" s="58" t="e">
        <f>+ACUMJUN!I22+JUL!I22</f>
        <v>#REF!</v>
      </c>
      <c r="J22" s="58" t="e">
        <f>+ACUMJUN!J22+JUL!J22</f>
        <v>#REF!</v>
      </c>
      <c r="K22" s="58" t="e">
        <f>+ACUMJUN!K22+JUL!K22</f>
        <v>#REF!</v>
      </c>
      <c r="L22" s="58" t="e">
        <f>+ACUMJUN!L22+JUL!L22</f>
        <v>#REF!</v>
      </c>
      <c r="M22" s="7" t="e">
        <f t="shared" si="0"/>
        <v>#REF!</v>
      </c>
      <c r="O22" s="47"/>
      <c r="P22" s="78">
        <v>-110823</v>
      </c>
      <c r="Q22" s="78" t="e">
        <f t="shared" si="1"/>
        <v>#REF!</v>
      </c>
    </row>
    <row r="23" spans="1:17">
      <c r="A23" s="42"/>
      <c r="C23" s="5" t="s">
        <v>108</v>
      </c>
      <c r="D23" s="58" t="e">
        <f>+ACUMJUN!D23+JUL!D23</f>
        <v>#REF!</v>
      </c>
      <c r="E23" s="58" t="e">
        <f>+ACUMJUN!E23+JUL!E23</f>
        <v>#REF!</v>
      </c>
      <c r="F23" s="58" t="e">
        <f>+ACUMJUN!F23+JUL!F23</f>
        <v>#REF!</v>
      </c>
      <c r="G23" s="58" t="e">
        <f>+ACUMJUN!G23+JUL!G23</f>
        <v>#REF!</v>
      </c>
      <c r="H23" s="58" t="e">
        <f>+ACUMJUN!H23+JUL!H23</f>
        <v>#REF!</v>
      </c>
      <c r="I23" s="58" t="e">
        <f>+ACUMJUN!I23+JUL!I23</f>
        <v>#REF!</v>
      </c>
      <c r="J23" s="58" t="e">
        <f>+ACUMJUN!J23+JUL!J23</f>
        <v>#REF!</v>
      </c>
      <c r="K23" s="58" t="e">
        <f>+ACUMJUN!K23+JUL!K23</f>
        <v>#REF!</v>
      </c>
      <c r="L23" s="58" t="e">
        <f>+ACUMJUN!L23+JUL!L23</f>
        <v>#REF!</v>
      </c>
      <c r="M23" s="7" t="e">
        <f t="shared" si="0"/>
        <v>#REF!</v>
      </c>
      <c r="O23" s="47"/>
      <c r="P23" s="78">
        <v>-70916</v>
      </c>
      <c r="Q23" s="78" t="e">
        <f t="shared" si="1"/>
        <v>#REF!</v>
      </c>
    </row>
    <row r="24" spans="1:17">
      <c r="A24" s="42"/>
      <c r="C24" s="5" t="s">
        <v>109</v>
      </c>
      <c r="D24" s="58" t="e">
        <f>+ACUMJUN!D24+JUL!D24</f>
        <v>#REF!</v>
      </c>
      <c r="E24" s="58" t="e">
        <f>+ACUMJUN!E24+JUL!E24</f>
        <v>#REF!</v>
      </c>
      <c r="F24" s="58" t="e">
        <f>+ACUMJUN!F24+JUL!F24</f>
        <v>#REF!</v>
      </c>
      <c r="G24" s="58" t="e">
        <f>+ACUMJUN!G24+JUL!G24</f>
        <v>#REF!</v>
      </c>
      <c r="H24" s="58" t="e">
        <f>+ACUMJUN!H24+JUL!H24</f>
        <v>#REF!</v>
      </c>
      <c r="I24" s="58" t="e">
        <f>+ACUMJUN!I24+JUL!I24</f>
        <v>#REF!</v>
      </c>
      <c r="J24" s="58" t="e">
        <f>+ACUMJUN!J24+JUL!J24</f>
        <v>#REF!</v>
      </c>
      <c r="K24" s="58" t="e">
        <f>+ACUMJUN!K24+JUL!K24</f>
        <v>#REF!</v>
      </c>
      <c r="L24" s="58" t="e">
        <f>+ACUMJUN!L24+JUL!L24</f>
        <v>#REF!</v>
      </c>
      <c r="M24" s="7" t="e">
        <f t="shared" si="0"/>
        <v>#REF!</v>
      </c>
      <c r="O24" s="47"/>
      <c r="P24" s="78">
        <v>-299079</v>
      </c>
      <c r="Q24" s="78" t="e">
        <f t="shared" si="1"/>
        <v>#REF!</v>
      </c>
    </row>
    <row r="25" spans="1:17">
      <c r="A25" s="42"/>
      <c r="C25" s="5" t="s">
        <v>110</v>
      </c>
      <c r="D25" s="58" t="e">
        <f>+ACUMJUN!D25+JUL!D25</f>
        <v>#REF!</v>
      </c>
      <c r="E25" s="58" t="e">
        <f>+ACUMJUN!E25+JUL!E25</f>
        <v>#REF!</v>
      </c>
      <c r="F25" s="58" t="e">
        <f>+ACUMJUN!F25+JUL!F25</f>
        <v>#REF!</v>
      </c>
      <c r="G25" s="58" t="e">
        <f>+ACUMJUN!G25+JUL!G25</f>
        <v>#REF!</v>
      </c>
      <c r="H25" s="58" t="e">
        <f>+ACUMJUN!H25+JUL!H25</f>
        <v>#REF!</v>
      </c>
      <c r="I25" s="58" t="e">
        <f>+ACUMJUN!I25+JUL!I25</f>
        <v>#REF!</v>
      </c>
      <c r="J25" s="58" t="e">
        <f>+ACUMJUN!J25+JUL!J25</f>
        <v>#REF!</v>
      </c>
      <c r="K25" s="58" t="e">
        <f>+ACUMJUN!K25+JUL!K25</f>
        <v>#REF!</v>
      </c>
      <c r="L25" s="58" t="e">
        <f>+ACUMJUN!L25+JUL!L25</f>
        <v>#REF!</v>
      </c>
      <c r="M25" s="7" t="e">
        <f t="shared" si="0"/>
        <v>#REF!</v>
      </c>
      <c r="O25" s="47"/>
      <c r="P25" s="78">
        <v>-193955</v>
      </c>
      <c r="Q25" s="78" t="e">
        <f t="shared" si="1"/>
        <v>#REF!</v>
      </c>
    </row>
    <row r="26" spans="1:17">
      <c r="A26" s="42"/>
      <c r="C26" s="5" t="s">
        <v>27</v>
      </c>
      <c r="D26" s="58" t="e">
        <f>+ACUMJUN!D26+JUL!D26</f>
        <v>#REF!</v>
      </c>
      <c r="E26" s="58" t="e">
        <f>+ACUMJUN!E26+JUL!E26</f>
        <v>#REF!</v>
      </c>
      <c r="F26" s="58" t="e">
        <f>+ACUMJUN!F26+JUL!F26</f>
        <v>#REF!</v>
      </c>
      <c r="G26" s="58" t="e">
        <f>+ACUMJUN!G26+JUL!G26</f>
        <v>#REF!</v>
      </c>
      <c r="H26" s="58" t="e">
        <f>+ACUMJUN!H26+JUL!H26</f>
        <v>#REF!</v>
      </c>
      <c r="I26" s="58" t="e">
        <f>+ACUMJUN!I26+JUL!I26</f>
        <v>#REF!</v>
      </c>
      <c r="J26" s="58" t="e">
        <f>+ACUMJUN!J26+JUL!J26</f>
        <v>#REF!</v>
      </c>
      <c r="K26" s="58" t="e">
        <f>+ACUMJUN!K26+JUL!K26</f>
        <v>#REF!</v>
      </c>
      <c r="L26" s="58" t="e">
        <f>+ACUMJUN!L26+JUL!L26</f>
        <v>#REF!</v>
      </c>
      <c r="M26" s="7" t="e">
        <f t="shared" si="0"/>
        <v>#REF!</v>
      </c>
      <c r="O26" s="47"/>
      <c r="P26" s="78">
        <v>-1364605</v>
      </c>
      <c r="Q26" s="78" t="e">
        <f t="shared" si="1"/>
        <v>#REF!</v>
      </c>
    </row>
    <row r="27" spans="1:17">
      <c r="A27" s="42"/>
      <c r="C27" s="5" t="s">
        <v>28</v>
      </c>
      <c r="D27" s="58" t="e">
        <f>+ACUMJUN!D27+JUL!D27</f>
        <v>#REF!</v>
      </c>
      <c r="E27" s="58" t="e">
        <f>+ACUMJUN!E27+JUL!E27</f>
        <v>#REF!</v>
      </c>
      <c r="F27" s="58" t="e">
        <f>+ACUMJUN!F27+JUL!F27</f>
        <v>#REF!</v>
      </c>
      <c r="G27" s="58" t="e">
        <f>+ACUMJUN!G27+JUL!G27</f>
        <v>#REF!</v>
      </c>
      <c r="H27" s="58" t="e">
        <f>+ACUMJUN!H27+JUL!H27</f>
        <v>#REF!</v>
      </c>
      <c r="I27" s="58" t="e">
        <f>+ACUMJUN!I27+JUL!I27</f>
        <v>#REF!</v>
      </c>
      <c r="J27" s="58" t="e">
        <f>+ACUMJUN!J27+JUL!J27</f>
        <v>#REF!</v>
      </c>
      <c r="K27" s="58" t="e">
        <f>+ACUMJUN!K27+JUL!K27</f>
        <v>#REF!</v>
      </c>
      <c r="L27" s="58" t="e">
        <f>+ACUMJUN!L27+JUL!L27</f>
        <v>#REF!</v>
      </c>
      <c r="M27" s="7" t="e">
        <f t="shared" si="0"/>
        <v>#REF!</v>
      </c>
      <c r="O27" s="47"/>
      <c r="P27" s="78">
        <v>-75440</v>
      </c>
      <c r="Q27" s="78" t="e">
        <f t="shared" si="1"/>
        <v>#REF!</v>
      </c>
    </row>
    <row r="28" spans="1:17">
      <c r="A28" s="42"/>
      <c r="C28" s="5" t="s">
        <v>111</v>
      </c>
      <c r="D28" s="58" t="e">
        <f>+ACUMJUN!D28+JUL!D28</f>
        <v>#REF!</v>
      </c>
      <c r="E28" s="58" t="e">
        <f>+ACUMJUN!E28+JUL!E28</f>
        <v>#REF!</v>
      </c>
      <c r="F28" s="58" t="e">
        <f>+ACUMJUN!F28+JUL!F28</f>
        <v>#REF!</v>
      </c>
      <c r="G28" s="58" t="e">
        <f>+ACUMJUN!G28+JUL!G28</f>
        <v>#REF!</v>
      </c>
      <c r="H28" s="58" t="e">
        <f>+ACUMJUN!H28+JUL!H28</f>
        <v>#REF!</v>
      </c>
      <c r="I28" s="58" t="e">
        <f>+ACUMJUN!I28+JUL!I28</f>
        <v>#REF!</v>
      </c>
      <c r="J28" s="58" t="e">
        <f>+ACUMJUN!J28+JUL!J28</f>
        <v>#REF!</v>
      </c>
      <c r="K28" s="58" t="e">
        <f>+ACUMJUN!K28+JUL!K28</f>
        <v>#REF!</v>
      </c>
      <c r="L28" s="58" t="e">
        <f>+ACUMJUN!L28+JUL!L28</f>
        <v>#REF!</v>
      </c>
      <c r="M28" s="7" t="e">
        <f t="shared" si="0"/>
        <v>#REF!</v>
      </c>
      <c r="O28" s="47"/>
      <c r="P28" s="78">
        <v>-273464</v>
      </c>
      <c r="Q28" s="78" t="e">
        <f t="shared" si="1"/>
        <v>#REF!</v>
      </c>
    </row>
    <row r="29" spans="1:17">
      <c r="A29" s="42"/>
      <c r="C29" s="5" t="s">
        <v>112</v>
      </c>
      <c r="D29" s="58" t="e">
        <f>+ACUMJUN!D29+JUL!D29</f>
        <v>#REF!</v>
      </c>
      <c r="E29" s="58" t="e">
        <f>+ACUMJUN!E29+JUL!E29</f>
        <v>#REF!</v>
      </c>
      <c r="F29" s="58" t="e">
        <f>+ACUMJUN!F29+JUL!F29</f>
        <v>#REF!</v>
      </c>
      <c r="G29" s="58" t="e">
        <f>+ACUMJUN!G29+JUL!G29</f>
        <v>#REF!</v>
      </c>
      <c r="H29" s="58" t="e">
        <f>+ACUMJUN!H29+JUL!H29</f>
        <v>#REF!</v>
      </c>
      <c r="I29" s="58" t="e">
        <f>+ACUMJUN!I29+JUL!I29</f>
        <v>#REF!</v>
      </c>
      <c r="J29" s="58" t="e">
        <f>+ACUMJUN!J29+JUL!J29</f>
        <v>#REF!</v>
      </c>
      <c r="K29" s="58" t="e">
        <f>+ACUMJUN!K29+JUL!K29</f>
        <v>#REF!</v>
      </c>
      <c r="L29" s="58" t="e">
        <f>+ACUMJUN!L29+JUL!L29</f>
        <v>#REF!</v>
      </c>
      <c r="M29" s="7" t="e">
        <f t="shared" si="0"/>
        <v>#REF!</v>
      </c>
      <c r="O29" s="47"/>
      <c r="P29" s="78">
        <v>-597430</v>
      </c>
      <c r="Q29" s="78" t="e">
        <f t="shared" si="1"/>
        <v>#REF!</v>
      </c>
    </row>
    <row r="30" spans="1:17">
      <c r="A30" s="42"/>
      <c r="C30" s="5" t="s">
        <v>113</v>
      </c>
      <c r="D30" s="58" t="e">
        <f>+ACUMJUN!D30+JUL!D30</f>
        <v>#REF!</v>
      </c>
      <c r="E30" s="58" t="e">
        <f>+ACUMJUN!E30+JUL!E30</f>
        <v>#REF!</v>
      </c>
      <c r="F30" s="58" t="e">
        <f>+ACUMJUN!F30+JUL!F30</f>
        <v>#REF!</v>
      </c>
      <c r="G30" s="58" t="e">
        <f>+ACUMJUN!G30+JUL!G30</f>
        <v>#REF!</v>
      </c>
      <c r="H30" s="58" t="e">
        <f>+ACUMJUN!H30+JUL!H30</f>
        <v>#REF!</v>
      </c>
      <c r="I30" s="58" t="e">
        <f>+ACUMJUN!I30+JUL!I30</f>
        <v>#REF!</v>
      </c>
      <c r="J30" s="58" t="e">
        <f>+ACUMJUN!J30+JUL!J30</f>
        <v>#REF!</v>
      </c>
      <c r="K30" s="58" t="e">
        <f>+ACUMJUN!K30+JUL!K30</f>
        <v>#REF!</v>
      </c>
      <c r="L30" s="58" t="e">
        <f>+ACUMJUN!L30+JUL!L30</f>
        <v>#REF!</v>
      </c>
      <c r="M30" s="7" t="e">
        <f t="shared" si="0"/>
        <v>#REF!</v>
      </c>
      <c r="O30" s="47"/>
      <c r="P30" s="78">
        <v>-87918</v>
      </c>
      <c r="Q30" s="78" t="e">
        <f t="shared" si="1"/>
        <v>#REF!</v>
      </c>
    </row>
    <row r="31" spans="1:17">
      <c r="A31" s="42"/>
      <c r="C31" s="5" t="s">
        <v>32</v>
      </c>
      <c r="D31" s="58" t="e">
        <f>+ACUMJUN!D31+JUL!D31</f>
        <v>#REF!</v>
      </c>
      <c r="E31" s="58" t="e">
        <f>+ACUMJUN!E31+JUL!E31</f>
        <v>#REF!</v>
      </c>
      <c r="F31" s="58" t="e">
        <f>+ACUMJUN!F31+JUL!F31</f>
        <v>#REF!</v>
      </c>
      <c r="G31" s="58" t="e">
        <f>+ACUMJUN!G31+JUL!G31</f>
        <v>#REF!</v>
      </c>
      <c r="H31" s="58" t="e">
        <f>+ACUMJUN!H31+JUL!H31</f>
        <v>#REF!</v>
      </c>
      <c r="I31" s="58" t="e">
        <f>+ACUMJUN!I31+JUL!I31</f>
        <v>#REF!</v>
      </c>
      <c r="J31" s="58" t="e">
        <f>+ACUMJUN!J31+JUL!J31</f>
        <v>#REF!</v>
      </c>
      <c r="K31" s="58" t="e">
        <f>+ACUMJUN!K31+JUL!K31</f>
        <v>#REF!</v>
      </c>
      <c r="L31" s="58" t="e">
        <f>+ACUMJUN!L31+JUL!L31</f>
        <v>#REF!</v>
      </c>
      <c r="M31" s="7" t="e">
        <f t="shared" si="0"/>
        <v>#REF!</v>
      </c>
      <c r="O31" s="47"/>
      <c r="P31" s="78">
        <v>-190718</v>
      </c>
      <c r="Q31" s="78" t="e">
        <f t="shared" si="1"/>
        <v>#REF!</v>
      </c>
    </row>
    <row r="32" spans="1:17">
      <c r="A32" s="42"/>
      <c r="C32" s="5" t="s">
        <v>33</v>
      </c>
      <c r="D32" s="58" t="e">
        <f>+ACUMJUN!D32+JUL!D32</f>
        <v>#REF!</v>
      </c>
      <c r="E32" s="58" t="e">
        <f>+ACUMJUN!E32+JUL!E32</f>
        <v>#REF!</v>
      </c>
      <c r="F32" s="58" t="e">
        <f>+ACUMJUN!F32+JUL!F32</f>
        <v>#REF!</v>
      </c>
      <c r="G32" s="58" t="e">
        <f>+ACUMJUN!G32+JUL!G32</f>
        <v>#REF!</v>
      </c>
      <c r="H32" s="58" t="e">
        <f>+ACUMJUN!H32+JUL!H32</f>
        <v>#REF!</v>
      </c>
      <c r="I32" s="58" t="e">
        <f>+ACUMJUN!I32+JUL!I32</f>
        <v>#REF!</v>
      </c>
      <c r="J32" s="58" t="e">
        <f>+ACUMJUN!J32+JUL!J32</f>
        <v>#REF!</v>
      </c>
      <c r="K32" s="58" t="e">
        <f>+ACUMJUN!K32+JUL!K32</f>
        <v>#REF!</v>
      </c>
      <c r="L32" s="58" t="e">
        <f>+ACUMJUN!L32+JUL!L32</f>
        <v>#REF!</v>
      </c>
      <c r="M32" s="7" t="e">
        <f t="shared" si="0"/>
        <v>#REF!</v>
      </c>
      <c r="O32" s="47"/>
      <c r="P32" s="78">
        <v>-167692</v>
      </c>
      <c r="Q32" s="78" t="e">
        <f t="shared" si="1"/>
        <v>#REF!</v>
      </c>
    </row>
    <row r="33" spans="1:17">
      <c r="A33" s="42"/>
      <c r="C33" s="5" t="s">
        <v>34</v>
      </c>
      <c r="D33" s="58" t="e">
        <f>+ACUMJUN!D33+JUL!D33</f>
        <v>#REF!</v>
      </c>
      <c r="E33" s="58" t="e">
        <f>+ACUMJUN!E33+JUL!E33</f>
        <v>#REF!</v>
      </c>
      <c r="F33" s="58" t="e">
        <f>+ACUMJUN!F33+JUL!F33</f>
        <v>#REF!</v>
      </c>
      <c r="G33" s="58" t="e">
        <f>+ACUMJUN!G33+JUL!G33</f>
        <v>#REF!</v>
      </c>
      <c r="H33" s="58" t="e">
        <f>+ACUMJUN!H33+JUL!H33</f>
        <v>#REF!</v>
      </c>
      <c r="I33" s="58" t="e">
        <f>+ACUMJUN!I33+JUL!I33</f>
        <v>#REF!</v>
      </c>
      <c r="J33" s="58" t="e">
        <f>+ACUMJUN!J33+JUL!J33</f>
        <v>#REF!</v>
      </c>
      <c r="K33" s="58" t="e">
        <f>+ACUMJUN!K33+JUL!K33</f>
        <v>#REF!</v>
      </c>
      <c r="L33" s="58" t="e">
        <f>+ACUMJUN!L33+JUL!L33</f>
        <v>#REF!</v>
      </c>
      <c r="M33" s="7" t="e">
        <f t="shared" si="0"/>
        <v>#REF!</v>
      </c>
      <c r="O33" s="47"/>
      <c r="P33" s="78">
        <v>-361897</v>
      </c>
      <c r="Q33" s="78" t="e">
        <f t="shared" si="1"/>
        <v>#REF!</v>
      </c>
    </row>
    <row r="34" spans="1:17">
      <c r="A34" s="42"/>
      <c r="C34" s="5" t="s">
        <v>114</v>
      </c>
      <c r="D34" s="58" t="e">
        <f>+ACUMJUN!D34+JUL!D34</f>
        <v>#REF!</v>
      </c>
      <c r="E34" s="58" t="e">
        <f>+ACUMJUN!E34+JUL!E34</f>
        <v>#REF!</v>
      </c>
      <c r="F34" s="58" t="e">
        <f>+ACUMJUN!F34+JUL!F34</f>
        <v>#REF!</v>
      </c>
      <c r="G34" s="58" t="e">
        <f>+ACUMJUN!G34+JUL!G34</f>
        <v>#REF!</v>
      </c>
      <c r="H34" s="58" t="e">
        <f>+ACUMJUN!H34+JUL!H34</f>
        <v>#REF!</v>
      </c>
      <c r="I34" s="58" t="e">
        <f>+ACUMJUN!I34+JUL!I34</f>
        <v>#REF!</v>
      </c>
      <c r="J34" s="58" t="e">
        <f>+ACUMJUN!J34+JUL!J34</f>
        <v>#REF!</v>
      </c>
      <c r="K34" s="58" t="e">
        <f>+ACUMJUN!K34+JUL!K34</f>
        <v>#REF!</v>
      </c>
      <c r="L34" s="58" t="e">
        <f>+ACUMJUN!L34+JUL!L34</f>
        <v>#REF!</v>
      </c>
      <c r="M34" s="7" t="e">
        <f t="shared" si="0"/>
        <v>#REF!</v>
      </c>
      <c r="O34" s="47"/>
      <c r="P34" s="78">
        <v>-117323</v>
      </c>
      <c r="Q34" s="78" t="e">
        <f t="shared" si="1"/>
        <v>#REF!</v>
      </c>
    </row>
    <row r="35" spans="1:17">
      <c r="A35" s="42"/>
      <c r="C35" s="5" t="s">
        <v>36</v>
      </c>
      <c r="D35" s="58" t="e">
        <f>+ACUMJUN!D35+JUL!D35</f>
        <v>#REF!</v>
      </c>
      <c r="E35" s="58" t="e">
        <f>+ACUMJUN!E35+JUL!E35</f>
        <v>#REF!</v>
      </c>
      <c r="F35" s="58" t="e">
        <f>+ACUMJUN!F35+JUL!F35</f>
        <v>#REF!</v>
      </c>
      <c r="G35" s="58" t="e">
        <f>+ACUMJUN!G35+JUL!G35</f>
        <v>#REF!</v>
      </c>
      <c r="H35" s="58" t="e">
        <f>+ACUMJUN!H35+JUL!H35</f>
        <v>#REF!</v>
      </c>
      <c r="I35" s="58" t="e">
        <f>+ACUMJUN!I35+JUL!I35</f>
        <v>#REF!</v>
      </c>
      <c r="J35" s="58" t="e">
        <f>+ACUMJUN!J35+JUL!J35</f>
        <v>#REF!</v>
      </c>
      <c r="K35" s="58" t="e">
        <f>+ACUMJUN!K35+JUL!K35</f>
        <v>#REF!</v>
      </c>
      <c r="L35" s="58" t="e">
        <f>+ACUMJUN!L35+JUL!L35</f>
        <v>#REF!</v>
      </c>
      <c r="M35" s="7" t="e">
        <f t="shared" si="0"/>
        <v>#REF!</v>
      </c>
      <c r="O35" s="47"/>
      <c r="P35" s="78">
        <v>-483866</v>
      </c>
      <c r="Q35" s="78" t="e">
        <f t="shared" si="1"/>
        <v>#REF!</v>
      </c>
    </row>
    <row r="36" spans="1:17">
      <c r="A36" s="42"/>
      <c r="C36" s="5" t="s">
        <v>37</v>
      </c>
      <c r="D36" s="58" t="e">
        <f>+ACUMJUN!D36+JUL!D36</f>
        <v>#REF!</v>
      </c>
      <c r="E36" s="58" t="e">
        <f>+ACUMJUN!E36+JUL!E36</f>
        <v>#REF!</v>
      </c>
      <c r="F36" s="58" t="e">
        <f>+ACUMJUN!F36+JUL!F36</f>
        <v>#REF!</v>
      </c>
      <c r="G36" s="58" t="e">
        <f>+ACUMJUN!G36+JUL!G36</f>
        <v>#REF!</v>
      </c>
      <c r="H36" s="58" t="e">
        <f>+ACUMJUN!H36+JUL!H36</f>
        <v>#REF!</v>
      </c>
      <c r="I36" s="58" t="e">
        <f>+ACUMJUN!I36+JUL!I36</f>
        <v>#REF!</v>
      </c>
      <c r="J36" s="58" t="e">
        <f>+ACUMJUN!J36+JUL!J36</f>
        <v>#REF!</v>
      </c>
      <c r="K36" s="58" t="e">
        <f>+ACUMJUN!K36+JUL!K36</f>
        <v>#REF!</v>
      </c>
      <c r="L36" s="58" t="e">
        <f>+ACUMJUN!L36+JUL!L36</f>
        <v>#REF!</v>
      </c>
      <c r="M36" s="7" t="e">
        <f t="shared" si="0"/>
        <v>#REF!</v>
      </c>
      <c r="O36" s="47"/>
      <c r="P36" s="78">
        <v>-83288</v>
      </c>
      <c r="Q36" s="78" t="e">
        <f t="shared" si="1"/>
        <v>#REF!</v>
      </c>
    </row>
    <row r="37" spans="1:17">
      <c r="A37" s="42"/>
      <c r="C37" s="5" t="s">
        <v>38</v>
      </c>
      <c r="D37" s="58" t="e">
        <f>+ACUMJUN!D37+JUL!D37</f>
        <v>#REF!</v>
      </c>
      <c r="E37" s="58" t="e">
        <f>+ACUMJUN!E37+JUL!E37</f>
        <v>#REF!</v>
      </c>
      <c r="F37" s="58" t="e">
        <f>+ACUMJUN!F37+JUL!F37</f>
        <v>#REF!</v>
      </c>
      <c r="G37" s="58" t="e">
        <f>+ACUMJUN!G37+JUL!G37</f>
        <v>#REF!</v>
      </c>
      <c r="H37" s="58" t="e">
        <f>+ACUMJUN!H37+JUL!H37</f>
        <v>#REF!</v>
      </c>
      <c r="I37" s="58" t="e">
        <f>+ACUMJUN!I37+JUL!I37</f>
        <v>#REF!</v>
      </c>
      <c r="J37" s="58" t="e">
        <f>+ACUMJUN!J37+JUL!J37</f>
        <v>#REF!</v>
      </c>
      <c r="K37" s="58" t="e">
        <f>+ACUMJUN!K37+JUL!K37</f>
        <v>#REF!</v>
      </c>
      <c r="L37" s="58" t="e">
        <f>+ACUMJUN!L37+JUL!L37</f>
        <v>#REF!</v>
      </c>
      <c r="M37" s="7" t="e">
        <f t="shared" si="0"/>
        <v>#REF!</v>
      </c>
      <c r="O37" s="47"/>
      <c r="P37" s="78">
        <v>-58224</v>
      </c>
      <c r="Q37" s="78" t="e">
        <f t="shared" si="1"/>
        <v>#REF!</v>
      </c>
    </row>
    <row r="38" spans="1:17">
      <c r="A38" s="42"/>
      <c r="C38" s="5" t="s">
        <v>39</v>
      </c>
      <c r="D38" s="58" t="e">
        <f>+ACUMJUN!D38+JUL!D38</f>
        <v>#REF!</v>
      </c>
      <c r="E38" s="58" t="e">
        <f>+ACUMJUN!E38+JUL!E38</f>
        <v>#REF!</v>
      </c>
      <c r="F38" s="58" t="e">
        <f>+ACUMJUN!F38+JUL!F38</f>
        <v>#REF!</v>
      </c>
      <c r="G38" s="58" t="e">
        <f>+ACUMJUN!G38+JUL!G38</f>
        <v>#REF!</v>
      </c>
      <c r="H38" s="58" t="e">
        <f>+ACUMJUN!H38+JUL!H38</f>
        <v>#REF!</v>
      </c>
      <c r="I38" s="58" t="e">
        <f>+ACUMJUN!I38+JUL!I38</f>
        <v>#REF!</v>
      </c>
      <c r="J38" s="58" t="e">
        <f>+ACUMJUN!J38+JUL!J38</f>
        <v>#REF!</v>
      </c>
      <c r="K38" s="58" t="e">
        <f>+ACUMJUN!K38+JUL!K38</f>
        <v>#REF!</v>
      </c>
      <c r="L38" s="58" t="e">
        <f>+ACUMJUN!L38+JUL!L38</f>
        <v>#REF!</v>
      </c>
      <c r="M38" s="7" t="e">
        <f t="shared" si="0"/>
        <v>#REF!</v>
      </c>
      <c r="O38" s="47"/>
      <c r="P38" s="78">
        <v>-213383</v>
      </c>
      <c r="Q38" s="78" t="e">
        <f t="shared" si="1"/>
        <v>#REF!</v>
      </c>
    </row>
    <row r="39" spans="1:17">
      <c r="A39" s="42"/>
      <c r="C39" s="5" t="s">
        <v>40</v>
      </c>
      <c r="D39" s="58" t="e">
        <f>+ACUMJUN!D39+JUL!D39</f>
        <v>#REF!</v>
      </c>
      <c r="E39" s="58" t="e">
        <f>+ACUMJUN!E39+JUL!E39</f>
        <v>#REF!</v>
      </c>
      <c r="F39" s="58" t="e">
        <f>+ACUMJUN!F39+JUL!F39</f>
        <v>#REF!</v>
      </c>
      <c r="G39" s="58" t="e">
        <f>+ACUMJUN!G39+JUL!G39</f>
        <v>#REF!</v>
      </c>
      <c r="H39" s="58" t="e">
        <f>+ACUMJUN!H39+JUL!H39</f>
        <v>#REF!</v>
      </c>
      <c r="I39" s="58" t="e">
        <f>+ACUMJUN!I39+JUL!I39</f>
        <v>#REF!</v>
      </c>
      <c r="J39" s="58" t="e">
        <f>+ACUMJUN!J39+JUL!J39</f>
        <v>#REF!</v>
      </c>
      <c r="K39" s="58" t="e">
        <f>+ACUMJUN!K39+JUL!K39</f>
        <v>#REF!</v>
      </c>
      <c r="L39" s="58" t="e">
        <f>+ACUMJUN!L39+JUL!L39</f>
        <v>#REF!</v>
      </c>
      <c r="M39" s="7" t="e">
        <f t="shared" si="0"/>
        <v>#REF!</v>
      </c>
      <c r="O39" s="47"/>
      <c r="P39" s="78">
        <v>-50507</v>
      </c>
      <c r="Q39" s="78" t="e">
        <f t="shared" si="1"/>
        <v>#REF!</v>
      </c>
    </row>
    <row r="40" spans="1:17">
      <c r="A40" s="42"/>
      <c r="C40" s="5" t="s">
        <v>41</v>
      </c>
      <c r="D40" s="58" t="e">
        <f>+ACUMJUN!D40+JUL!D40</f>
        <v>#REF!</v>
      </c>
      <c r="E40" s="58" t="e">
        <f>+ACUMJUN!E40+JUL!E40</f>
        <v>#REF!</v>
      </c>
      <c r="F40" s="58" t="e">
        <f>+ACUMJUN!F40+JUL!F40</f>
        <v>#REF!</v>
      </c>
      <c r="G40" s="58" t="e">
        <f>+ACUMJUN!G40+JUL!G40</f>
        <v>#REF!</v>
      </c>
      <c r="H40" s="58" t="e">
        <f>+ACUMJUN!H40+JUL!H40</f>
        <v>#REF!</v>
      </c>
      <c r="I40" s="58" t="e">
        <f>+ACUMJUN!I40+JUL!I40</f>
        <v>#REF!</v>
      </c>
      <c r="J40" s="58" t="e">
        <f>+ACUMJUN!J40+JUL!J40</f>
        <v>#REF!</v>
      </c>
      <c r="K40" s="58" t="e">
        <f>+ACUMJUN!K40+JUL!K40</f>
        <v>#REF!</v>
      </c>
      <c r="L40" s="58" t="e">
        <f>+ACUMJUN!L40+JUL!L40</f>
        <v>#REF!</v>
      </c>
      <c r="M40" s="7" t="e">
        <f t="shared" si="0"/>
        <v>#REF!</v>
      </c>
      <c r="O40" s="47"/>
      <c r="P40" s="78">
        <v>-148743</v>
      </c>
      <c r="Q40" s="78" t="e">
        <f t="shared" si="1"/>
        <v>#REF!</v>
      </c>
    </row>
    <row r="41" spans="1:17">
      <c r="A41" s="42"/>
      <c r="C41" s="5" t="s">
        <v>42</v>
      </c>
      <c r="D41" s="58" t="e">
        <f>+ACUMJUN!D41+JUL!D41</f>
        <v>#REF!</v>
      </c>
      <c r="E41" s="58" t="e">
        <f>+ACUMJUN!E41+JUL!E41</f>
        <v>#REF!</v>
      </c>
      <c r="F41" s="58" t="e">
        <f>+ACUMJUN!F41+JUL!F41</f>
        <v>#REF!</v>
      </c>
      <c r="G41" s="58" t="e">
        <f>+ACUMJUN!G41+JUL!G41</f>
        <v>#REF!</v>
      </c>
      <c r="H41" s="58" t="e">
        <f>+ACUMJUN!H41+JUL!H41</f>
        <v>#REF!</v>
      </c>
      <c r="I41" s="58" t="e">
        <f>+ACUMJUN!I41+JUL!I41</f>
        <v>#REF!</v>
      </c>
      <c r="J41" s="58" t="e">
        <f>+ACUMJUN!J41+JUL!J41</f>
        <v>#REF!</v>
      </c>
      <c r="K41" s="58" t="e">
        <f>+ACUMJUN!K41+JUL!K41</f>
        <v>#REF!</v>
      </c>
      <c r="L41" s="58" t="e">
        <f>+ACUMJUN!L41+JUL!L41</f>
        <v>#REF!</v>
      </c>
      <c r="M41" s="7" t="e">
        <f t="shared" si="0"/>
        <v>#REF!</v>
      </c>
      <c r="O41" s="47"/>
      <c r="P41" s="78">
        <v>-127498</v>
      </c>
      <c r="Q41" s="78" t="e">
        <f t="shared" si="1"/>
        <v>#REF!</v>
      </c>
    </row>
    <row r="42" spans="1:17">
      <c r="A42" s="42"/>
      <c r="C42" s="5" t="s">
        <v>115</v>
      </c>
      <c r="D42" s="58" t="e">
        <f>+ACUMJUN!D42+JUL!D42</f>
        <v>#REF!</v>
      </c>
      <c r="E42" s="58" t="e">
        <f>+ACUMJUN!E42+JUL!E42</f>
        <v>#REF!</v>
      </c>
      <c r="F42" s="58" t="e">
        <f>+ACUMJUN!F42+JUL!F42</f>
        <v>#REF!</v>
      </c>
      <c r="G42" s="58" t="e">
        <f>+ACUMJUN!G42+JUL!G42</f>
        <v>#REF!</v>
      </c>
      <c r="H42" s="58" t="e">
        <f>+ACUMJUN!H42+JUL!H42</f>
        <v>#REF!</v>
      </c>
      <c r="I42" s="58" t="e">
        <f>+ACUMJUN!I42+JUL!I42</f>
        <v>#REF!</v>
      </c>
      <c r="J42" s="58" t="e">
        <f>+ACUMJUN!J42+JUL!J42</f>
        <v>#REF!</v>
      </c>
      <c r="K42" s="58" t="e">
        <f>+ACUMJUN!K42+JUL!K42</f>
        <v>#REF!</v>
      </c>
      <c r="L42" s="58" t="e">
        <f>+ACUMJUN!L42+JUL!L42</f>
        <v>#REF!</v>
      </c>
      <c r="M42" s="7" t="e">
        <f t="shared" si="0"/>
        <v>#REF!</v>
      </c>
      <c r="O42" s="47"/>
      <c r="P42" s="78">
        <v>-83074</v>
      </c>
      <c r="Q42" s="78" t="e">
        <f t="shared" si="1"/>
        <v>#REF!</v>
      </c>
    </row>
    <row r="43" spans="1:17">
      <c r="A43" s="42"/>
      <c r="C43" s="5" t="s">
        <v>116</v>
      </c>
      <c r="D43" s="58" t="e">
        <f>+ACUMJUN!D43+JUL!D43</f>
        <v>#REF!</v>
      </c>
      <c r="E43" s="58" t="e">
        <f>+ACUMJUN!E43+JUL!E43</f>
        <v>#REF!</v>
      </c>
      <c r="F43" s="58" t="e">
        <f>+ACUMJUN!F43+JUL!F43</f>
        <v>#REF!</v>
      </c>
      <c r="G43" s="58" t="e">
        <f>+ACUMJUN!G43+JUL!G43</f>
        <v>#REF!</v>
      </c>
      <c r="H43" s="58" t="e">
        <f>+ACUMJUN!H43+JUL!H43</f>
        <v>#REF!</v>
      </c>
      <c r="I43" s="58" t="e">
        <f>+ACUMJUN!I43+JUL!I43</f>
        <v>#REF!</v>
      </c>
      <c r="J43" s="58" t="e">
        <f>+ACUMJUN!J43+JUL!J43</f>
        <v>#REF!</v>
      </c>
      <c r="K43" s="58" t="e">
        <f>+ACUMJUN!K43+JUL!K43</f>
        <v>#REF!</v>
      </c>
      <c r="L43" s="58" t="e">
        <f>+ACUMJUN!L43+JUL!L43</f>
        <v>#REF!</v>
      </c>
      <c r="M43" s="7" t="e">
        <f t="shared" si="0"/>
        <v>#REF!</v>
      </c>
      <c r="O43" s="47"/>
      <c r="P43" s="78">
        <v>-324126</v>
      </c>
      <c r="Q43" s="78" t="e">
        <f t="shared" si="1"/>
        <v>#REF!</v>
      </c>
    </row>
    <row r="44" spans="1:17">
      <c r="A44" s="42"/>
      <c r="C44" s="5" t="s">
        <v>117</v>
      </c>
      <c r="D44" s="58" t="e">
        <f>+ACUMJUN!D44+JUL!D44</f>
        <v>#REF!</v>
      </c>
      <c r="E44" s="58" t="e">
        <f>+ACUMJUN!E44+JUL!E44</f>
        <v>#REF!</v>
      </c>
      <c r="F44" s="58" t="e">
        <f>+ACUMJUN!F44+JUL!F44</f>
        <v>#REF!</v>
      </c>
      <c r="G44" s="58" t="e">
        <f>+ACUMJUN!G44+JUL!G44</f>
        <v>#REF!</v>
      </c>
      <c r="H44" s="58" t="e">
        <f>+ACUMJUN!H44+JUL!H44</f>
        <v>#REF!</v>
      </c>
      <c r="I44" s="58" t="e">
        <f>+ACUMJUN!I44+JUL!I44</f>
        <v>#REF!</v>
      </c>
      <c r="J44" s="58" t="e">
        <f>+ACUMJUN!J44+JUL!J44</f>
        <v>#REF!</v>
      </c>
      <c r="K44" s="58" t="e">
        <f>+ACUMJUN!K44+JUL!K44</f>
        <v>#REF!</v>
      </c>
      <c r="L44" s="58" t="e">
        <f>+ACUMJUN!L44+JUL!L44</f>
        <v>#REF!</v>
      </c>
      <c r="M44" s="7" t="e">
        <f t="shared" si="0"/>
        <v>#REF!</v>
      </c>
      <c r="O44" s="47"/>
      <c r="P44" s="78">
        <v>-145521</v>
      </c>
      <c r="Q44" s="78" t="e">
        <f t="shared" si="1"/>
        <v>#REF!</v>
      </c>
    </row>
    <row r="45" spans="1:17">
      <c r="A45" s="42"/>
      <c r="C45" s="5" t="s">
        <v>46</v>
      </c>
      <c r="D45" s="58" t="e">
        <f>+ACUMJUN!D45+JUL!D45</f>
        <v>#REF!</v>
      </c>
      <c r="E45" s="58" t="e">
        <f>+ACUMJUN!E45+JUL!E45</f>
        <v>#REF!</v>
      </c>
      <c r="F45" s="58" t="e">
        <f>+ACUMJUN!F45+JUL!F45</f>
        <v>#REF!</v>
      </c>
      <c r="G45" s="58" t="e">
        <f>+ACUMJUN!G45+JUL!G45</f>
        <v>#REF!</v>
      </c>
      <c r="H45" s="58" t="e">
        <f>+ACUMJUN!H45+JUL!H45</f>
        <v>#REF!</v>
      </c>
      <c r="I45" s="58" t="e">
        <f>+ACUMJUN!I45+JUL!I45</f>
        <v>#REF!</v>
      </c>
      <c r="J45" s="58" t="e">
        <f>+ACUMJUN!J45+JUL!J45</f>
        <v>#REF!</v>
      </c>
      <c r="K45" s="58" t="e">
        <f>+ACUMJUN!K45+JUL!K45</f>
        <v>#REF!</v>
      </c>
      <c r="L45" s="58" t="e">
        <f>+ACUMJUN!L45+JUL!L45</f>
        <v>#REF!</v>
      </c>
      <c r="M45" s="7" t="e">
        <f t="shared" si="0"/>
        <v>#REF!</v>
      </c>
      <c r="O45" s="47"/>
      <c r="P45" s="78">
        <v>-333397</v>
      </c>
      <c r="Q45" s="78" t="e">
        <f t="shared" si="1"/>
        <v>#REF!</v>
      </c>
    </row>
    <row r="46" spans="1:17">
      <c r="A46" s="42"/>
      <c r="C46" s="5" t="s">
        <v>47</v>
      </c>
      <c r="D46" s="58" t="e">
        <f>+ACUMJUN!D46+JUL!D46</f>
        <v>#REF!</v>
      </c>
      <c r="E46" s="58" t="e">
        <f>+ACUMJUN!E46+JUL!E46</f>
        <v>#REF!</v>
      </c>
      <c r="F46" s="58" t="e">
        <f>+ACUMJUN!F46+JUL!F46</f>
        <v>#REF!</v>
      </c>
      <c r="G46" s="58" t="e">
        <f>+ACUMJUN!G46+JUL!G46</f>
        <v>#REF!</v>
      </c>
      <c r="H46" s="58" t="e">
        <f>+ACUMJUN!H46+JUL!H46</f>
        <v>#REF!</v>
      </c>
      <c r="I46" s="58" t="e">
        <f>+ACUMJUN!I46+JUL!I46</f>
        <v>#REF!</v>
      </c>
      <c r="J46" s="58" t="e">
        <f>+ACUMJUN!J46+JUL!J46</f>
        <v>#REF!</v>
      </c>
      <c r="K46" s="58" t="e">
        <f>+ACUMJUN!K46+JUL!K46</f>
        <v>#REF!</v>
      </c>
      <c r="L46" s="58" t="e">
        <f>+ACUMJUN!L46+JUL!L46</f>
        <v>#REF!</v>
      </c>
      <c r="M46" s="7" t="e">
        <f t="shared" si="0"/>
        <v>#REF!</v>
      </c>
      <c r="O46" s="47"/>
      <c r="P46" s="78">
        <v>-155535</v>
      </c>
      <c r="Q46" s="78" t="e">
        <f t="shared" si="1"/>
        <v>#REF!</v>
      </c>
    </row>
    <row r="47" spans="1:17">
      <c r="A47" s="42"/>
      <c r="C47" s="5" t="s">
        <v>48</v>
      </c>
      <c r="D47" s="58" t="e">
        <f>+ACUMJUN!D47+JUL!D47</f>
        <v>#REF!</v>
      </c>
      <c r="E47" s="58" t="e">
        <f>+ACUMJUN!E47+JUL!E47</f>
        <v>#REF!</v>
      </c>
      <c r="F47" s="58" t="e">
        <f>+ACUMJUN!F47+JUL!F47</f>
        <v>#REF!</v>
      </c>
      <c r="G47" s="58" t="e">
        <f>+ACUMJUN!G47+JUL!G47</f>
        <v>#REF!</v>
      </c>
      <c r="H47" s="58" t="e">
        <f>+ACUMJUN!H47+JUL!H47</f>
        <v>#REF!</v>
      </c>
      <c r="I47" s="58" t="e">
        <f>+ACUMJUN!I47+JUL!I47</f>
        <v>#REF!</v>
      </c>
      <c r="J47" s="58" t="e">
        <f>+ACUMJUN!J47+JUL!J47</f>
        <v>#REF!</v>
      </c>
      <c r="K47" s="58" t="e">
        <f>+ACUMJUN!K47+JUL!K47</f>
        <v>#REF!</v>
      </c>
      <c r="L47" s="58" t="e">
        <f>+ACUMJUN!L47+JUL!L47</f>
        <v>#REF!</v>
      </c>
      <c r="M47" s="7" t="e">
        <f t="shared" si="0"/>
        <v>#REF!</v>
      </c>
      <c r="O47" s="47"/>
      <c r="P47" s="78">
        <v>-622406</v>
      </c>
      <c r="Q47" s="78" t="e">
        <f t="shared" si="1"/>
        <v>#REF!</v>
      </c>
    </row>
    <row r="48" spans="1:17">
      <c r="A48" s="42"/>
      <c r="C48" s="5" t="s">
        <v>118</v>
      </c>
      <c r="D48" s="58" t="e">
        <f>+ACUMJUN!D48+JUL!D48</f>
        <v>#REF!</v>
      </c>
      <c r="E48" s="58" t="e">
        <f>+ACUMJUN!E48+JUL!E48</f>
        <v>#REF!</v>
      </c>
      <c r="F48" s="58" t="e">
        <f>+ACUMJUN!F48+JUL!F48</f>
        <v>#REF!</v>
      </c>
      <c r="G48" s="58" t="e">
        <f>+ACUMJUN!G48+JUL!G48</f>
        <v>#REF!</v>
      </c>
      <c r="H48" s="58" t="e">
        <f>+ACUMJUN!H48+JUL!H48</f>
        <v>#REF!</v>
      </c>
      <c r="I48" s="58" t="e">
        <f>+ACUMJUN!I48+JUL!I48</f>
        <v>#REF!</v>
      </c>
      <c r="J48" s="58" t="e">
        <f>+ACUMJUN!J48+JUL!J48</f>
        <v>#REF!</v>
      </c>
      <c r="K48" s="58" t="e">
        <f>+ACUMJUN!K48+JUL!K48</f>
        <v>#REF!</v>
      </c>
      <c r="L48" s="58" t="e">
        <f>+ACUMJUN!L48+JUL!L48</f>
        <v>#REF!</v>
      </c>
      <c r="M48" s="7" t="e">
        <f t="shared" si="0"/>
        <v>#REF!</v>
      </c>
      <c r="O48" s="47"/>
      <c r="P48" s="78">
        <v>-520081</v>
      </c>
      <c r="Q48" s="78" t="e">
        <f t="shared" si="1"/>
        <v>#REF!</v>
      </c>
    </row>
    <row r="49" spans="1:17">
      <c r="A49" s="42"/>
      <c r="C49" s="5" t="s">
        <v>119</v>
      </c>
      <c r="D49" s="58" t="e">
        <f>+ACUMJUN!D49+JUL!D49</f>
        <v>#REF!</v>
      </c>
      <c r="E49" s="58" t="e">
        <f>+ACUMJUN!E49+JUL!E49</f>
        <v>#REF!</v>
      </c>
      <c r="F49" s="58" t="e">
        <f>+ACUMJUN!F49+JUL!F49</f>
        <v>#REF!</v>
      </c>
      <c r="G49" s="58" t="e">
        <f>+ACUMJUN!G49+JUL!G49</f>
        <v>#REF!</v>
      </c>
      <c r="H49" s="58" t="e">
        <f>+ACUMJUN!H49+JUL!H49</f>
        <v>#REF!</v>
      </c>
      <c r="I49" s="58" t="e">
        <f>+ACUMJUN!I49+JUL!I49</f>
        <v>#REF!</v>
      </c>
      <c r="J49" s="58" t="e">
        <f>+ACUMJUN!J49+JUL!J49</f>
        <v>#REF!</v>
      </c>
      <c r="K49" s="58" t="e">
        <f>+ACUMJUN!K49+JUL!K49</f>
        <v>#REF!</v>
      </c>
      <c r="L49" s="58" t="e">
        <f>+ACUMJUN!L49+JUL!L49</f>
        <v>#REF!</v>
      </c>
      <c r="M49" s="7" t="e">
        <f t="shared" si="0"/>
        <v>#REF!</v>
      </c>
      <c r="O49" s="47"/>
      <c r="P49" s="78">
        <v>-210631</v>
      </c>
      <c r="Q49" s="78" t="e">
        <f t="shared" si="1"/>
        <v>#REF!</v>
      </c>
    </row>
    <row r="50" spans="1:17">
      <c r="A50" s="42"/>
      <c r="C50" s="5" t="s">
        <v>120</v>
      </c>
      <c r="D50" s="58" t="e">
        <f>+ACUMJUN!D50+JUL!D50</f>
        <v>#REF!</v>
      </c>
      <c r="E50" s="58" t="e">
        <f>+ACUMJUN!E50+JUL!E50</f>
        <v>#REF!</v>
      </c>
      <c r="F50" s="58" t="e">
        <f>+ACUMJUN!F50+JUL!F50</f>
        <v>#REF!</v>
      </c>
      <c r="G50" s="58" t="e">
        <f>+ACUMJUN!G50+JUL!G50</f>
        <v>#REF!</v>
      </c>
      <c r="H50" s="58" t="e">
        <f>+ACUMJUN!H50+JUL!H50</f>
        <v>#REF!</v>
      </c>
      <c r="I50" s="58" t="e">
        <f>+ACUMJUN!I50+JUL!I50</f>
        <v>#REF!</v>
      </c>
      <c r="J50" s="58" t="e">
        <f>+ACUMJUN!J50+JUL!J50</f>
        <v>#REF!</v>
      </c>
      <c r="K50" s="58" t="e">
        <f>+ACUMJUN!K50+JUL!K50</f>
        <v>#REF!</v>
      </c>
      <c r="L50" s="58" t="e">
        <f>+ACUMJUN!L50+JUL!L50</f>
        <v>#REF!</v>
      </c>
      <c r="M50" s="7" t="e">
        <f t="shared" si="0"/>
        <v>#REF!</v>
      </c>
      <c r="O50" s="47"/>
      <c r="P50" s="78">
        <v>-52107</v>
      </c>
      <c r="Q50" s="78" t="e">
        <f t="shared" si="1"/>
        <v>#REF!</v>
      </c>
    </row>
    <row r="51" spans="1:17">
      <c r="A51" s="42"/>
      <c r="C51" s="5" t="s">
        <v>52</v>
      </c>
      <c r="D51" s="58" t="e">
        <f>+ACUMJUN!D51+JUL!D51</f>
        <v>#REF!</v>
      </c>
      <c r="E51" s="58" t="e">
        <f>+ACUMJUN!E51+JUL!E51</f>
        <v>#REF!</v>
      </c>
      <c r="F51" s="58" t="e">
        <f>+ACUMJUN!F51+JUL!F51</f>
        <v>#REF!</v>
      </c>
      <c r="G51" s="58" t="e">
        <f>+ACUMJUN!G51+JUL!G51</f>
        <v>#REF!</v>
      </c>
      <c r="H51" s="58" t="e">
        <f>+ACUMJUN!H51+JUL!H51</f>
        <v>#REF!</v>
      </c>
      <c r="I51" s="58" t="e">
        <f>+ACUMJUN!I51+JUL!I51</f>
        <v>#REF!</v>
      </c>
      <c r="J51" s="58" t="e">
        <f>+ACUMJUN!J51+JUL!J51</f>
        <v>#REF!</v>
      </c>
      <c r="K51" s="58" t="e">
        <f>+ACUMJUN!K51+JUL!K51</f>
        <v>#REF!</v>
      </c>
      <c r="L51" s="58" t="e">
        <f>+ACUMJUN!L51+JUL!L51</f>
        <v>#REF!</v>
      </c>
      <c r="M51" s="7" t="e">
        <f t="shared" si="0"/>
        <v>#REF!</v>
      </c>
      <c r="O51" s="47"/>
      <c r="P51" s="78">
        <v>-580253</v>
      </c>
      <c r="Q51" s="78" t="e">
        <f t="shared" si="1"/>
        <v>#REF!</v>
      </c>
    </row>
    <row r="52" spans="1:17">
      <c r="A52" s="42"/>
      <c r="C52" s="5" t="s">
        <v>121</v>
      </c>
      <c r="D52" s="58" t="e">
        <f>+ACUMJUN!D52+JUL!D52</f>
        <v>#REF!</v>
      </c>
      <c r="E52" s="58" t="e">
        <f>+ACUMJUN!E52+JUL!E52</f>
        <v>#REF!</v>
      </c>
      <c r="F52" s="58" t="e">
        <f>+ACUMJUN!F52+JUL!F52</f>
        <v>#REF!</v>
      </c>
      <c r="G52" s="58" t="e">
        <f>+ACUMJUN!G52+JUL!G52</f>
        <v>#REF!</v>
      </c>
      <c r="H52" s="58" t="e">
        <f>+ACUMJUN!H52+JUL!H52</f>
        <v>#REF!</v>
      </c>
      <c r="I52" s="58" t="e">
        <f>+ACUMJUN!I52+JUL!I52</f>
        <v>#REF!</v>
      </c>
      <c r="J52" s="58" t="e">
        <f>+ACUMJUN!J52+JUL!J52</f>
        <v>#REF!</v>
      </c>
      <c r="K52" s="58" t="e">
        <f>+ACUMJUN!K52+JUL!K52</f>
        <v>#REF!</v>
      </c>
      <c r="L52" s="58" t="e">
        <f>+ACUMJUN!L52+JUL!L52</f>
        <v>#REF!</v>
      </c>
      <c r="M52" s="7" t="e">
        <f t="shared" si="0"/>
        <v>#REF!</v>
      </c>
      <c r="O52" s="47"/>
      <c r="P52" s="78">
        <v>-35139</v>
      </c>
      <c r="Q52" s="78" t="e">
        <f t="shared" si="1"/>
        <v>#REF!</v>
      </c>
    </row>
    <row r="53" spans="1:17">
      <c r="A53" s="42"/>
      <c r="C53" s="5" t="s">
        <v>54</v>
      </c>
      <c r="D53" s="58" t="e">
        <f>+ACUMJUN!D53+JUL!D53</f>
        <v>#REF!</v>
      </c>
      <c r="E53" s="58" t="e">
        <f>+ACUMJUN!E53+JUL!E53</f>
        <v>#REF!</v>
      </c>
      <c r="F53" s="58" t="e">
        <f>+ACUMJUN!F53+JUL!F53</f>
        <v>#REF!</v>
      </c>
      <c r="G53" s="58" t="e">
        <f>+ACUMJUN!G53+JUL!G53</f>
        <v>#REF!</v>
      </c>
      <c r="H53" s="58" t="e">
        <f>+ACUMJUN!H53+JUL!H53</f>
        <v>#REF!</v>
      </c>
      <c r="I53" s="58" t="e">
        <f>+ACUMJUN!I53+JUL!I53</f>
        <v>#REF!</v>
      </c>
      <c r="J53" s="58" t="e">
        <f>+ACUMJUN!J53+JUL!J53</f>
        <v>#REF!</v>
      </c>
      <c r="K53" s="58" t="e">
        <f>+ACUMJUN!K53+JUL!K53</f>
        <v>#REF!</v>
      </c>
      <c r="L53" s="58" t="e">
        <f>+ACUMJUN!L53+JUL!L53</f>
        <v>#REF!</v>
      </c>
      <c r="M53" s="7" t="e">
        <f t="shared" si="0"/>
        <v>#REF!</v>
      </c>
      <c r="O53" s="47"/>
      <c r="P53" s="78">
        <v>-161994</v>
      </c>
      <c r="Q53" s="78" t="e">
        <f t="shared" si="1"/>
        <v>#REF!</v>
      </c>
    </row>
    <row r="54" spans="1:17">
      <c r="A54" s="42"/>
      <c r="C54" s="5" t="s">
        <v>122</v>
      </c>
      <c r="D54" s="58" t="e">
        <f>+ACUMJUN!D54+JUL!D54</f>
        <v>#REF!</v>
      </c>
      <c r="E54" s="58" t="e">
        <f>+ACUMJUN!E54+JUL!E54</f>
        <v>#REF!</v>
      </c>
      <c r="F54" s="58" t="e">
        <f>+ACUMJUN!F54+JUL!F54</f>
        <v>#REF!</v>
      </c>
      <c r="G54" s="58" t="e">
        <f>+ACUMJUN!G54+JUL!G54</f>
        <v>#REF!</v>
      </c>
      <c r="H54" s="58" t="e">
        <f>+ACUMJUN!H54+JUL!H54</f>
        <v>#REF!</v>
      </c>
      <c r="I54" s="58" t="e">
        <f>+ACUMJUN!I54+JUL!I54</f>
        <v>#REF!</v>
      </c>
      <c r="J54" s="58" t="e">
        <f>+ACUMJUN!J54+JUL!J54</f>
        <v>#REF!</v>
      </c>
      <c r="K54" s="58" t="e">
        <f>+ACUMJUN!K54+JUL!K54</f>
        <v>#REF!</v>
      </c>
      <c r="L54" s="58" t="e">
        <f>+ACUMJUN!L54+JUL!L54</f>
        <v>#REF!</v>
      </c>
      <c r="M54" s="7" t="e">
        <f t="shared" si="0"/>
        <v>#REF!</v>
      </c>
      <c r="O54" s="47"/>
      <c r="P54" s="78">
        <v>-112877</v>
      </c>
      <c r="Q54" s="78" t="e">
        <f t="shared" si="1"/>
        <v>#REF!</v>
      </c>
    </row>
    <row r="55" spans="1:17">
      <c r="A55" s="42"/>
      <c r="C55" s="5" t="s">
        <v>56</v>
      </c>
      <c r="D55" s="58" t="e">
        <f>+ACUMJUN!D55+JUL!D55</f>
        <v>#REF!</v>
      </c>
      <c r="E55" s="58" t="e">
        <f>+ACUMJUN!E55+JUL!E55</f>
        <v>#REF!</v>
      </c>
      <c r="F55" s="58" t="e">
        <f>+ACUMJUN!F55+JUL!F55</f>
        <v>#REF!</v>
      </c>
      <c r="G55" s="58" t="e">
        <f>+ACUMJUN!G55+JUL!G55</f>
        <v>#REF!</v>
      </c>
      <c r="H55" s="58" t="e">
        <f>+ACUMJUN!H55+JUL!H55</f>
        <v>#REF!</v>
      </c>
      <c r="I55" s="58" t="e">
        <f>+ACUMJUN!I55+JUL!I55</f>
        <v>#REF!</v>
      </c>
      <c r="J55" s="58" t="e">
        <f>+ACUMJUN!J55+JUL!J55</f>
        <v>#REF!</v>
      </c>
      <c r="K55" s="58" t="e">
        <f>+ACUMJUN!K55+JUL!K55</f>
        <v>#REF!</v>
      </c>
      <c r="L55" s="58" t="e">
        <f>+ACUMJUN!L55+JUL!L55</f>
        <v>#REF!</v>
      </c>
      <c r="M55" s="7" t="e">
        <f t="shared" si="0"/>
        <v>#REF!</v>
      </c>
      <c r="O55" s="47"/>
      <c r="P55" s="78">
        <v>-111088</v>
      </c>
      <c r="Q55" s="78" t="e">
        <f t="shared" si="1"/>
        <v>#REF!</v>
      </c>
    </row>
    <row r="56" spans="1:17">
      <c r="A56" s="42"/>
      <c r="C56" s="5" t="s">
        <v>123</v>
      </c>
      <c r="D56" s="58" t="e">
        <f>+ACUMJUN!D56+JUL!D56</f>
        <v>#REF!</v>
      </c>
      <c r="E56" s="58" t="e">
        <f>+ACUMJUN!E56+JUL!E56</f>
        <v>#REF!</v>
      </c>
      <c r="F56" s="58" t="e">
        <f>+ACUMJUN!F56+JUL!F56</f>
        <v>#REF!</v>
      </c>
      <c r="G56" s="58" t="e">
        <f>+ACUMJUN!G56+JUL!G56</f>
        <v>#REF!</v>
      </c>
      <c r="H56" s="58" t="e">
        <f>+ACUMJUN!H56+JUL!H56</f>
        <v>#REF!</v>
      </c>
      <c r="I56" s="58" t="e">
        <f>+ACUMJUN!I56+JUL!I56</f>
        <v>#REF!</v>
      </c>
      <c r="J56" s="58" t="e">
        <f>+ACUMJUN!J56+JUL!J56</f>
        <v>#REF!</v>
      </c>
      <c r="K56" s="58" t="e">
        <f>+ACUMJUN!K56+JUL!K56</f>
        <v>#REF!</v>
      </c>
      <c r="L56" s="58" t="e">
        <f>+ACUMJUN!L56+JUL!L56</f>
        <v>#REF!</v>
      </c>
      <c r="M56" s="7" t="e">
        <f t="shared" si="0"/>
        <v>#REF!</v>
      </c>
      <c r="O56" s="47"/>
      <c r="P56" s="78">
        <v>-85818</v>
      </c>
      <c r="Q56" s="78" t="e">
        <f t="shared" si="1"/>
        <v>#REF!</v>
      </c>
    </row>
    <row r="57" spans="1:17">
      <c r="A57" s="42"/>
      <c r="C57" s="5" t="s">
        <v>124</v>
      </c>
      <c r="D57" s="58" t="e">
        <f>+ACUMJUN!D57+JUL!D57</f>
        <v>#REF!</v>
      </c>
      <c r="E57" s="58" t="e">
        <f>+ACUMJUN!E57+JUL!E57</f>
        <v>#REF!</v>
      </c>
      <c r="F57" s="58" t="e">
        <f>+ACUMJUN!F57+JUL!F57</f>
        <v>#REF!</v>
      </c>
      <c r="G57" s="58" t="e">
        <f>+ACUMJUN!G57+JUL!G57</f>
        <v>#REF!</v>
      </c>
      <c r="H57" s="58" t="e">
        <f>+ACUMJUN!H57+JUL!H57</f>
        <v>#REF!</v>
      </c>
      <c r="I57" s="58" t="e">
        <f>+ACUMJUN!I57+JUL!I57</f>
        <v>#REF!</v>
      </c>
      <c r="J57" s="58" t="e">
        <f>+ACUMJUN!J57+JUL!J57</f>
        <v>#REF!</v>
      </c>
      <c r="K57" s="58" t="e">
        <f>+ACUMJUN!K57+JUL!K57</f>
        <v>#REF!</v>
      </c>
      <c r="L57" s="58" t="e">
        <f>+ACUMJUN!L57+JUL!L57</f>
        <v>#REF!</v>
      </c>
      <c r="M57" s="7" t="e">
        <f t="shared" si="0"/>
        <v>#REF!</v>
      </c>
      <c r="O57" s="47"/>
      <c r="P57" s="78">
        <v>-268651</v>
      </c>
      <c r="Q57" s="78" t="e">
        <f t="shared" si="1"/>
        <v>#REF!</v>
      </c>
    </row>
    <row r="58" spans="1:17">
      <c r="A58" s="42"/>
      <c r="C58" s="5" t="s">
        <v>83</v>
      </c>
      <c r="D58" s="58" t="e">
        <f>+ACUMJUN!D58+JUL!D58</f>
        <v>#REF!</v>
      </c>
      <c r="E58" s="58" t="e">
        <f>+ACUMJUN!E58+JUL!E58</f>
        <v>#REF!</v>
      </c>
      <c r="F58" s="58" t="e">
        <f>+ACUMJUN!F58+JUL!F58</f>
        <v>#REF!</v>
      </c>
      <c r="G58" s="58" t="e">
        <f>+ACUMJUN!G58+JUL!G58</f>
        <v>#REF!</v>
      </c>
      <c r="H58" s="58" t="e">
        <f>+ACUMJUN!H58+JUL!H58</f>
        <v>#REF!</v>
      </c>
      <c r="I58" s="58" t="e">
        <f>+ACUMJUN!I58+JUL!I58</f>
        <v>#REF!</v>
      </c>
      <c r="J58" s="58" t="e">
        <f>+ACUMJUN!J58+JUL!J58</f>
        <v>#REF!</v>
      </c>
      <c r="K58" s="58" t="e">
        <f>+ACUMJUN!K58+JUL!K58</f>
        <v>#REF!</v>
      </c>
      <c r="L58" s="58" t="e">
        <f>+ACUMJUN!L58+JUL!L58</f>
        <v>#REF!</v>
      </c>
      <c r="M58" s="7" t="e">
        <f t="shared" si="0"/>
        <v>#REF!</v>
      </c>
      <c r="O58" s="47"/>
      <c r="P58" s="78">
        <v>-146533</v>
      </c>
      <c r="Q58" s="78" t="e">
        <f t="shared" si="1"/>
        <v>#REF!</v>
      </c>
    </row>
    <row r="59" spans="1:17">
      <c r="A59" s="42"/>
      <c r="C59" s="5" t="s">
        <v>125</v>
      </c>
      <c r="D59" s="58" t="e">
        <f>+ACUMJUN!D59+JUL!D59</f>
        <v>#REF!</v>
      </c>
      <c r="E59" s="58" t="e">
        <f>+ACUMJUN!E59+JUL!E59</f>
        <v>#REF!</v>
      </c>
      <c r="F59" s="58" t="e">
        <f>+ACUMJUN!F59+JUL!F59</f>
        <v>#REF!</v>
      </c>
      <c r="G59" s="58" t="e">
        <f>+ACUMJUN!G59+JUL!G59</f>
        <v>#REF!</v>
      </c>
      <c r="H59" s="58" t="e">
        <f>+ACUMJUN!H59+JUL!H59</f>
        <v>#REF!</v>
      </c>
      <c r="I59" s="58" t="e">
        <f>+ACUMJUN!I59+JUL!I59</f>
        <v>#REF!</v>
      </c>
      <c r="J59" s="58" t="e">
        <f>+ACUMJUN!J59+JUL!J59</f>
        <v>#REF!</v>
      </c>
      <c r="K59" s="58" t="e">
        <f>+ACUMJUN!K59+JUL!K59</f>
        <v>#REF!</v>
      </c>
      <c r="L59" s="58" t="e">
        <f>+ACUMJUN!L59+JUL!L59</f>
        <v>#REF!</v>
      </c>
      <c r="M59" s="7" t="e">
        <f t="shared" si="0"/>
        <v>#REF!</v>
      </c>
      <c r="O59" s="47"/>
      <c r="P59" s="78">
        <v>-54392</v>
      </c>
      <c r="Q59" s="78" t="e">
        <f t="shared" si="1"/>
        <v>#REF!</v>
      </c>
    </row>
    <row r="60" spans="1:17">
      <c r="A60" s="42"/>
      <c r="C60" s="5" t="s">
        <v>126</v>
      </c>
      <c r="D60" s="58" t="e">
        <f>+ACUMJUN!D60+JUL!D60</f>
        <v>#REF!</v>
      </c>
      <c r="E60" s="58" t="e">
        <f>+ACUMJUN!E60+JUL!E60</f>
        <v>#REF!</v>
      </c>
      <c r="F60" s="58" t="e">
        <f>+ACUMJUN!F60+JUL!F60</f>
        <v>#REF!</v>
      </c>
      <c r="G60" s="58" t="e">
        <f>+ACUMJUN!G60+JUL!G60</f>
        <v>#REF!</v>
      </c>
      <c r="H60" s="58" t="e">
        <f>+ACUMJUN!H60+JUL!H60</f>
        <v>#REF!</v>
      </c>
      <c r="I60" s="58" t="e">
        <f>+ACUMJUN!I60+JUL!I60</f>
        <v>#REF!</v>
      </c>
      <c r="J60" s="58" t="e">
        <f>+ACUMJUN!J60+JUL!J60</f>
        <v>#REF!</v>
      </c>
      <c r="K60" s="58" t="e">
        <f>+ACUMJUN!K60+JUL!K60</f>
        <v>#REF!</v>
      </c>
      <c r="L60" s="58" t="e">
        <f>+ACUMJUN!L60+JUL!L60</f>
        <v>#REF!</v>
      </c>
      <c r="M60" s="7" t="e">
        <f t="shared" si="0"/>
        <v>#REF!</v>
      </c>
      <c r="O60" s="47"/>
      <c r="P60" s="78">
        <v>-477687</v>
      </c>
      <c r="Q60" s="78" t="e">
        <f t="shared" si="1"/>
        <v>#REF!</v>
      </c>
    </row>
    <row r="61" spans="1:17">
      <c r="A61" s="42"/>
      <c r="C61" s="5" t="s">
        <v>60</v>
      </c>
      <c r="D61" s="58" t="e">
        <f>+ACUMJUN!D61+JUL!D61</f>
        <v>#REF!</v>
      </c>
      <c r="E61" s="58" t="e">
        <f>+ACUMJUN!E61+JUL!E61</f>
        <v>#REF!</v>
      </c>
      <c r="F61" s="58" t="e">
        <f>+ACUMJUN!F61+JUL!F61</f>
        <v>#REF!</v>
      </c>
      <c r="G61" s="58" t="e">
        <f>+ACUMJUN!G61+JUL!G61</f>
        <v>#REF!</v>
      </c>
      <c r="H61" s="58" t="e">
        <f>+ACUMJUN!H61+JUL!H61</f>
        <v>#REF!</v>
      </c>
      <c r="I61" s="58" t="e">
        <f>+ACUMJUN!I61+JUL!I61</f>
        <v>#REF!</v>
      </c>
      <c r="J61" s="58" t="e">
        <f>+ACUMJUN!J61+JUL!J61</f>
        <v>#REF!</v>
      </c>
      <c r="K61" s="58" t="e">
        <f>+ACUMJUN!K61+JUL!K61</f>
        <v>#REF!</v>
      </c>
      <c r="L61" s="58" t="e">
        <f>+ACUMJUN!L61+JUL!L61</f>
        <v>#REF!</v>
      </c>
      <c r="M61" s="7" t="e">
        <f t="shared" si="0"/>
        <v>#REF!</v>
      </c>
      <c r="O61" s="47"/>
      <c r="P61" s="78">
        <v>-95441</v>
      </c>
      <c r="Q61" s="78" t="e">
        <f t="shared" si="1"/>
        <v>#REF!</v>
      </c>
    </row>
    <row r="62" spans="1:17">
      <c r="A62" s="42"/>
      <c r="C62" s="5" t="s">
        <v>61</v>
      </c>
      <c r="D62" s="58" t="e">
        <f>+ACUMJUN!D62+JUL!D62</f>
        <v>#REF!</v>
      </c>
      <c r="E62" s="58" t="e">
        <f>+ACUMJUN!E62+JUL!E62</f>
        <v>#REF!</v>
      </c>
      <c r="F62" s="58" t="e">
        <f>+ACUMJUN!F62+JUL!F62</f>
        <v>#REF!</v>
      </c>
      <c r="G62" s="58" t="e">
        <f>+ACUMJUN!G62+JUL!G62</f>
        <v>#REF!</v>
      </c>
      <c r="H62" s="58" t="e">
        <f>+ACUMJUN!H62+JUL!H62</f>
        <v>#REF!</v>
      </c>
      <c r="I62" s="58" t="e">
        <f>+ACUMJUN!I62+JUL!I62</f>
        <v>#REF!</v>
      </c>
      <c r="J62" s="58" t="e">
        <f>+ACUMJUN!J62+JUL!J62</f>
        <v>#REF!</v>
      </c>
      <c r="K62" s="58" t="e">
        <f>+ACUMJUN!K62+JUL!K62</f>
        <v>#REF!</v>
      </c>
      <c r="L62" s="58" t="e">
        <f>+ACUMJUN!L62+JUL!L62</f>
        <v>#REF!</v>
      </c>
      <c r="M62" s="7" t="e">
        <f t="shared" si="0"/>
        <v>#REF!</v>
      </c>
      <c r="O62" s="47"/>
      <c r="P62" s="78">
        <v>-413329</v>
      </c>
      <c r="Q62" s="78" t="e">
        <f t="shared" si="1"/>
        <v>#REF!</v>
      </c>
    </row>
    <row r="63" spans="1:17">
      <c r="A63" s="42"/>
      <c r="C63" s="5" t="s">
        <v>127</v>
      </c>
      <c r="D63" s="58" t="e">
        <f>+ACUMJUN!D63+JUL!D63</f>
        <v>#REF!</v>
      </c>
      <c r="E63" s="58" t="e">
        <f>+ACUMJUN!E63+JUL!E63</f>
        <v>#REF!</v>
      </c>
      <c r="F63" s="58" t="e">
        <f>+ACUMJUN!F63+JUL!F63</f>
        <v>#REF!</v>
      </c>
      <c r="G63" s="58" t="e">
        <f>+ACUMJUN!G63+JUL!G63</f>
        <v>#REF!</v>
      </c>
      <c r="H63" s="58" t="e">
        <f>+ACUMJUN!H63+JUL!H63</f>
        <v>#REF!</v>
      </c>
      <c r="I63" s="58" t="e">
        <f>+ACUMJUN!I63+JUL!I63</f>
        <v>#REF!</v>
      </c>
      <c r="J63" s="58" t="e">
        <f>+ACUMJUN!J63+JUL!J63</f>
        <v>#REF!</v>
      </c>
      <c r="K63" s="58" t="e">
        <f>+ACUMJUN!K63+JUL!K63</f>
        <v>#REF!</v>
      </c>
      <c r="L63" s="58" t="e">
        <f>+ACUMJUN!L63+JUL!L63</f>
        <v>#REF!</v>
      </c>
      <c r="M63" s="7" t="e">
        <f t="shared" si="0"/>
        <v>#REF!</v>
      </c>
      <c r="O63" s="47"/>
      <c r="P63" s="78">
        <v>-170673</v>
      </c>
      <c r="Q63" s="78" t="e">
        <f t="shared" si="1"/>
        <v>#REF!</v>
      </c>
    </row>
    <row r="64" spans="1:17">
      <c r="A64" s="42"/>
      <c r="C64" s="5" t="s">
        <v>128</v>
      </c>
      <c r="D64" s="58" t="e">
        <f>+ACUMJUN!D64+JUL!D64</f>
        <v>#REF!</v>
      </c>
      <c r="E64" s="58" t="e">
        <f>+ACUMJUN!E64+JUL!E64</f>
        <v>#REF!</v>
      </c>
      <c r="F64" s="58" t="e">
        <f>+ACUMJUN!F64+JUL!F64</f>
        <v>#REF!</v>
      </c>
      <c r="G64" s="58" t="e">
        <f>+ACUMJUN!G64+JUL!G64</f>
        <v>#REF!</v>
      </c>
      <c r="H64" s="58" t="e">
        <f>+ACUMJUN!H64+JUL!H64</f>
        <v>#REF!</v>
      </c>
      <c r="I64" s="58" t="e">
        <f>+ACUMJUN!I64+JUL!I64</f>
        <v>#REF!</v>
      </c>
      <c r="J64" s="58" t="e">
        <f>+ACUMJUN!J64+JUL!J64</f>
        <v>#REF!</v>
      </c>
      <c r="K64" s="58" t="e">
        <f>+ACUMJUN!K64+JUL!K64</f>
        <v>#REF!</v>
      </c>
      <c r="L64" s="58" t="e">
        <f>+ACUMJUN!L64+JUL!L64</f>
        <v>#REF!</v>
      </c>
      <c r="M64" s="7" t="e">
        <f t="shared" si="0"/>
        <v>#REF!</v>
      </c>
      <c r="O64" s="47"/>
      <c r="P64" s="78">
        <v>-121834</v>
      </c>
      <c r="Q64" s="78" t="e">
        <f t="shared" si="1"/>
        <v>#REF!</v>
      </c>
    </row>
    <row r="65" spans="1:17">
      <c r="A65" s="42"/>
      <c r="C65" s="5" t="s">
        <v>64</v>
      </c>
      <c r="D65" s="58" t="e">
        <f>+ACUMJUN!D65+JUL!D65</f>
        <v>#REF!</v>
      </c>
      <c r="E65" s="58" t="e">
        <f>+ACUMJUN!E65+JUL!E65</f>
        <v>#REF!</v>
      </c>
      <c r="F65" s="58" t="e">
        <f>+ACUMJUN!F65+JUL!F65</f>
        <v>#REF!</v>
      </c>
      <c r="G65" s="58" t="e">
        <f>+ACUMJUN!G65+JUL!G65</f>
        <v>#REF!</v>
      </c>
      <c r="H65" s="58" t="e">
        <f>+ACUMJUN!H65+JUL!H65</f>
        <v>#REF!</v>
      </c>
      <c r="I65" s="58" t="e">
        <f>+ACUMJUN!I65+JUL!I65</f>
        <v>#REF!</v>
      </c>
      <c r="J65" s="58" t="e">
        <f>+ACUMJUN!J65+JUL!J65</f>
        <v>#REF!</v>
      </c>
      <c r="K65" s="58" t="e">
        <f>+ACUMJUN!K65+JUL!K65</f>
        <v>#REF!</v>
      </c>
      <c r="L65" s="58" t="e">
        <f>+ACUMJUN!L65+JUL!L65</f>
        <v>#REF!</v>
      </c>
      <c r="M65" s="7" t="e">
        <f t="shared" si="0"/>
        <v>#REF!</v>
      </c>
      <c r="O65" s="47"/>
      <c r="P65" s="78">
        <v>-171398</v>
      </c>
      <c r="Q65" s="78" t="e">
        <f t="shared" si="1"/>
        <v>#REF!</v>
      </c>
    </row>
    <row r="66" spans="1:17">
      <c r="A66" s="42"/>
      <c r="C66" s="5" t="s">
        <v>65</v>
      </c>
      <c r="D66" s="58" t="e">
        <f>+ACUMJUN!D66+JUL!D66</f>
        <v>#REF!</v>
      </c>
      <c r="E66" s="58" t="e">
        <f>+ACUMJUN!E66+JUL!E66</f>
        <v>#REF!</v>
      </c>
      <c r="F66" s="58" t="e">
        <f>+ACUMJUN!F66+JUL!F66</f>
        <v>#REF!</v>
      </c>
      <c r="G66" s="58" t="e">
        <f>+ACUMJUN!G66+JUL!G66</f>
        <v>#REF!</v>
      </c>
      <c r="H66" s="58" t="e">
        <f>+ACUMJUN!H66+JUL!H66</f>
        <v>#REF!</v>
      </c>
      <c r="I66" s="58" t="e">
        <f>+ACUMJUN!I66+JUL!I66</f>
        <v>#REF!</v>
      </c>
      <c r="J66" s="58" t="e">
        <f>+ACUMJUN!J66+JUL!J66</f>
        <v>#REF!</v>
      </c>
      <c r="K66" s="58" t="e">
        <f>+ACUMJUN!K66+JUL!K66</f>
        <v>#REF!</v>
      </c>
      <c r="L66" s="58" t="e">
        <f>+ACUMJUN!L66+JUL!L66</f>
        <v>#REF!</v>
      </c>
      <c r="M66" s="7" t="e">
        <f t="shared" si="0"/>
        <v>#REF!</v>
      </c>
      <c r="O66" s="47"/>
      <c r="P66" s="78">
        <v>-315989</v>
      </c>
      <c r="Q66" s="78" t="e">
        <f t="shared" si="1"/>
        <v>#REF!</v>
      </c>
    </row>
    <row r="67" spans="1:17" ht="13.5" thickBot="1">
      <c r="A67" s="42"/>
      <c r="C67" s="5" t="s">
        <v>66</v>
      </c>
      <c r="D67" s="58" t="e">
        <f>+ACUMJUN!D67+JUL!D67</f>
        <v>#REF!</v>
      </c>
      <c r="E67" s="58" t="e">
        <f>+ACUMJUN!E67+JUL!E67</f>
        <v>#REF!</v>
      </c>
      <c r="F67" s="58" t="e">
        <f>+ACUMJUN!F67+JUL!F67</f>
        <v>#REF!</v>
      </c>
      <c r="G67" s="58" t="e">
        <f>+ACUMJUN!G67+JUL!G67</f>
        <v>#REF!</v>
      </c>
      <c r="H67" s="58" t="e">
        <f>+ACUMJUN!H67+JUL!H67</f>
        <v>#REF!</v>
      </c>
      <c r="I67" s="58" t="e">
        <f>+ACUMJUN!I67+JUL!I67</f>
        <v>#REF!</v>
      </c>
      <c r="J67" s="58" t="e">
        <f>+ACUMJUN!J67+JUL!J67</f>
        <v>#REF!</v>
      </c>
      <c r="K67" s="58" t="e">
        <f>+ACUMJUN!K67+JUL!K67</f>
        <v>#REF!</v>
      </c>
      <c r="L67" s="58" t="e">
        <f>+ACUMJUN!L67+JUL!L67</f>
        <v>#REF!</v>
      </c>
      <c r="M67" s="7" t="e">
        <f t="shared" si="0"/>
        <v>#REF!</v>
      </c>
      <c r="O67" s="47"/>
      <c r="P67" s="78">
        <v>-1248133</v>
      </c>
      <c r="Q67" s="78" t="e">
        <f t="shared" si="1"/>
        <v>#REF!</v>
      </c>
    </row>
    <row r="68" spans="1:17" ht="15.75" customHeight="1">
      <c r="A68" s="42"/>
      <c r="C68" s="8" t="s">
        <v>67</v>
      </c>
      <c r="D68" s="59" t="e">
        <f t="shared" ref="D68:M68" si="2">SUM(D10:D67)</f>
        <v>#REF!</v>
      </c>
      <c r="E68" s="59" t="e">
        <f t="shared" si="2"/>
        <v>#REF!</v>
      </c>
      <c r="F68" s="59" t="e">
        <f t="shared" si="2"/>
        <v>#REF!</v>
      </c>
      <c r="G68" s="59" t="e">
        <f t="shared" si="2"/>
        <v>#REF!</v>
      </c>
      <c r="H68" s="59" t="e">
        <f t="shared" si="2"/>
        <v>#REF!</v>
      </c>
      <c r="I68" s="59" t="e">
        <f t="shared" si="2"/>
        <v>#REF!</v>
      </c>
      <c r="J68" s="59" t="e">
        <f t="shared" si="2"/>
        <v>#REF!</v>
      </c>
      <c r="K68" s="59" t="e">
        <f t="shared" si="2"/>
        <v>#REF!</v>
      </c>
      <c r="L68" s="59" t="e">
        <f t="shared" si="2"/>
        <v>#REF!</v>
      </c>
      <c r="M68" s="59" t="e">
        <f t="shared" si="2"/>
        <v>#REF!</v>
      </c>
      <c r="O68" s="47"/>
      <c r="P68" s="78">
        <f>SUM(P10:P67)</f>
        <v>-15119142</v>
      </c>
      <c r="Q68" s="78" t="e">
        <f>SUM(Q10:Q67)</f>
        <v>#REF!</v>
      </c>
    </row>
    <row r="69" spans="1:17" ht="12" customHeight="1" thickBot="1">
      <c r="A69" s="42"/>
      <c r="C69" s="10"/>
      <c r="D69" s="11"/>
      <c r="E69" s="11"/>
      <c r="F69" s="11"/>
      <c r="G69" s="11"/>
      <c r="H69" s="11"/>
      <c r="I69" s="16"/>
      <c r="J69" s="11"/>
      <c r="K69" s="11"/>
      <c r="L69" s="11"/>
      <c r="M69" s="11" t="e">
        <f>+M68-SUM(ACUMPAR!O17:O23)</f>
        <v>#REF!</v>
      </c>
      <c r="N69" s="1" t="s">
        <v>9</v>
      </c>
      <c r="O69" s="47"/>
    </row>
    <row r="70" spans="1:17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7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/>
      <c r="O71" s="47"/>
    </row>
    <row r="72" spans="1:17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3"/>
    </row>
    <row r="73" spans="1:17" ht="13.5" thickTop="1"/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" right="0" top="0" bottom="0" header="0" footer="0"/>
  <pageSetup scale="60" orientation="landscape" horizontalDpi="300" verticalDpi="300" r:id="rId1"/>
  <headerFooter alignWithMargins="0">
    <oddFooter>FEDERACION.xls&amp;RPágina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3">
    <pageSetUpPr fitToPage="1"/>
  </sheetPr>
  <dimension ref="A1:P90"/>
  <sheetViews>
    <sheetView view="pageBreakPreview" zoomScaleNormal="100" workbookViewId="0">
      <pane xSplit="3" ySplit="9" topLeftCell="H10" activePane="bottomRight" state="frozen"/>
      <selection activeCell="M10" sqref="M10"/>
      <selection pane="topRight" activeCell="M10" sqref="M10"/>
      <selection pane="bottomLeft" activeCell="M10" sqref="M10"/>
      <selection pane="bottomRight" activeCell="J14" sqref="J14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7.26953125" style="12" customWidth="1"/>
    <col min="5" max="5" width="16.26953125" style="1" customWidth="1"/>
    <col min="6" max="7" width="16.26953125" style="12" customWidth="1"/>
    <col min="8" max="8" width="17" style="12" customWidth="1"/>
    <col min="9" max="9" width="16.7265625" style="12" customWidth="1"/>
    <col min="10" max="10" width="16.54296875" style="12" customWidth="1"/>
    <col min="11" max="11" width="17" style="12" customWidth="1"/>
    <col min="12" max="13" width="15.26953125" style="12" customWidth="1"/>
    <col min="14" max="14" width="17.54296875" style="12" customWidth="1"/>
    <col min="15" max="15" width="4" style="1" customWidth="1"/>
    <col min="16" max="16" width="1.26953125" style="1" customWidth="1"/>
    <col min="17" max="16384" width="11.453125" style="1"/>
  </cols>
  <sheetData>
    <row r="1" spans="1:16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9"/>
      <c r="O1" s="45"/>
      <c r="P1" s="46"/>
    </row>
    <row r="2" spans="1:16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P2" s="47"/>
    </row>
    <row r="3" spans="1:16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47"/>
    </row>
    <row r="4" spans="1:16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P4" s="47"/>
    </row>
    <row r="5" spans="1:16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P5" s="47"/>
    </row>
    <row r="6" spans="1:16" ht="15.75" customHeight="1">
      <c r="A6" s="42"/>
      <c r="C6" s="141" t="s">
        <v>162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P6" s="47"/>
    </row>
    <row r="7" spans="1:16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N7" s="1"/>
      <c r="P7" s="47"/>
    </row>
    <row r="8" spans="1:16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157</v>
      </c>
      <c r="N8" s="61" t="s">
        <v>10</v>
      </c>
      <c r="P8" s="47"/>
    </row>
    <row r="9" spans="1:16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158</v>
      </c>
      <c r="N9" s="63" t="s">
        <v>82</v>
      </c>
      <c r="P9" s="47"/>
    </row>
    <row r="10" spans="1:16">
      <c r="A10" s="42"/>
      <c r="C10" s="5" t="s">
        <v>100</v>
      </c>
      <c r="D10" s="58">
        <v>748335</v>
      </c>
      <c r="E10" s="58">
        <v>376948</v>
      </c>
      <c r="F10" s="58">
        <v>17272</v>
      </c>
      <c r="G10" s="86">
        <v>5333</v>
      </c>
      <c r="H10" s="86">
        <v>61151</v>
      </c>
      <c r="I10" s="86">
        <v>21986</v>
      </c>
      <c r="J10" s="105">
        <v>13917</v>
      </c>
      <c r="K10" s="86">
        <v>1156</v>
      </c>
      <c r="L10" s="58">
        <v>0</v>
      </c>
      <c r="M10" s="58"/>
      <c r="N10" s="7">
        <f>SUM(D10:M10)</f>
        <v>1246098</v>
      </c>
      <c r="P10" s="47"/>
    </row>
    <row r="11" spans="1:16">
      <c r="A11" s="42"/>
      <c r="C11" s="5" t="s">
        <v>12</v>
      </c>
      <c r="D11" s="58">
        <v>619671</v>
      </c>
      <c r="E11" s="58">
        <v>312138</v>
      </c>
      <c r="F11" s="58">
        <v>14302</v>
      </c>
      <c r="G11" s="86">
        <v>4416</v>
      </c>
      <c r="H11" s="86">
        <v>50638</v>
      </c>
      <c r="I11" s="86">
        <v>17665</v>
      </c>
      <c r="J11" s="105">
        <v>11182</v>
      </c>
      <c r="K11" s="86">
        <v>957</v>
      </c>
      <c r="L11" s="58">
        <v>0</v>
      </c>
      <c r="M11" s="58"/>
      <c r="N11" s="7">
        <f t="shared" ref="N11:N67" si="0">SUM(D11:M11)</f>
        <v>1030969</v>
      </c>
      <c r="P11" s="47"/>
    </row>
    <row r="12" spans="1:16">
      <c r="A12" s="42"/>
      <c r="C12" s="5" t="s">
        <v>101</v>
      </c>
      <c r="D12" s="58">
        <v>499348</v>
      </c>
      <c r="E12" s="58">
        <v>251530</v>
      </c>
      <c r="F12" s="58">
        <v>11525</v>
      </c>
      <c r="G12" s="86">
        <v>3559</v>
      </c>
      <c r="H12" s="86">
        <v>40805</v>
      </c>
      <c r="I12" s="86">
        <v>10419</v>
      </c>
      <c r="J12" s="105">
        <v>6595</v>
      </c>
      <c r="K12" s="86">
        <v>772</v>
      </c>
      <c r="L12" s="58">
        <v>50752</v>
      </c>
      <c r="M12" s="58"/>
      <c r="N12" s="7">
        <f t="shared" si="0"/>
        <v>875305</v>
      </c>
      <c r="P12" s="47"/>
    </row>
    <row r="13" spans="1:16">
      <c r="A13" s="42"/>
      <c r="C13" s="5" t="s">
        <v>102</v>
      </c>
      <c r="D13" s="58">
        <v>573124</v>
      </c>
      <c r="E13" s="58">
        <v>288691</v>
      </c>
      <c r="F13" s="58">
        <v>13228</v>
      </c>
      <c r="G13" s="86">
        <v>4085</v>
      </c>
      <c r="H13" s="86">
        <v>46834</v>
      </c>
      <c r="I13" s="86">
        <v>16164</v>
      </c>
      <c r="J13" s="105">
        <v>10232</v>
      </c>
      <c r="K13" s="86">
        <v>885</v>
      </c>
      <c r="L13" s="58">
        <v>0</v>
      </c>
      <c r="M13" s="58"/>
      <c r="N13" s="7">
        <f t="shared" si="0"/>
        <v>953243</v>
      </c>
      <c r="P13" s="47"/>
    </row>
    <row r="14" spans="1:16">
      <c r="A14" s="42"/>
      <c r="C14" s="5" t="s">
        <v>103</v>
      </c>
      <c r="D14" s="58">
        <v>3829316</v>
      </c>
      <c r="E14" s="58">
        <v>1928887</v>
      </c>
      <c r="F14" s="58">
        <v>88383</v>
      </c>
      <c r="G14" s="86">
        <v>27292</v>
      </c>
      <c r="H14" s="86">
        <v>312921</v>
      </c>
      <c r="I14" s="86">
        <v>143220</v>
      </c>
      <c r="J14" s="105">
        <v>90652</v>
      </c>
      <c r="K14" s="86">
        <v>5916</v>
      </c>
      <c r="L14" s="58">
        <v>3045385</v>
      </c>
      <c r="M14" s="58"/>
      <c r="N14" s="7">
        <f t="shared" si="0"/>
        <v>9471972</v>
      </c>
      <c r="P14" s="47"/>
    </row>
    <row r="15" spans="1:16">
      <c r="A15" s="42"/>
      <c r="C15" s="5" t="s">
        <v>104</v>
      </c>
      <c r="D15" s="58">
        <v>799844</v>
      </c>
      <c r="E15" s="58">
        <v>402894</v>
      </c>
      <c r="F15" s="58">
        <v>18461</v>
      </c>
      <c r="G15" s="86">
        <v>5701</v>
      </c>
      <c r="H15" s="86">
        <v>65361</v>
      </c>
      <c r="I15" s="86">
        <v>26999</v>
      </c>
      <c r="J15" s="105">
        <v>17089</v>
      </c>
      <c r="K15" s="86">
        <v>1236</v>
      </c>
      <c r="L15" s="58">
        <v>0</v>
      </c>
      <c r="M15" s="58"/>
      <c r="N15" s="7">
        <f t="shared" si="0"/>
        <v>1337585</v>
      </c>
      <c r="P15" s="47"/>
    </row>
    <row r="16" spans="1:16">
      <c r="A16" s="42"/>
      <c r="C16" s="5" t="s">
        <v>105</v>
      </c>
      <c r="D16" s="58">
        <v>1583712</v>
      </c>
      <c r="E16" s="58">
        <v>797740</v>
      </c>
      <c r="F16" s="58">
        <v>36553</v>
      </c>
      <c r="G16" s="86">
        <v>11287</v>
      </c>
      <c r="H16" s="86">
        <v>129416</v>
      </c>
      <c r="I16" s="86">
        <v>43994</v>
      </c>
      <c r="J16" s="105">
        <v>27847</v>
      </c>
      <c r="K16" s="86">
        <v>2447</v>
      </c>
      <c r="L16" s="58">
        <v>111368</v>
      </c>
      <c r="M16" s="58"/>
      <c r="N16" s="7">
        <f t="shared" si="0"/>
        <v>2744364</v>
      </c>
      <c r="P16" s="47"/>
    </row>
    <row r="17" spans="1:16">
      <c r="A17" s="42"/>
      <c r="C17" s="5" t="s">
        <v>18</v>
      </c>
      <c r="D17" s="58">
        <v>1031176</v>
      </c>
      <c r="E17" s="58">
        <v>519419</v>
      </c>
      <c r="F17" s="58">
        <v>23800</v>
      </c>
      <c r="G17" s="86">
        <v>7349</v>
      </c>
      <c r="H17" s="86">
        <v>84265</v>
      </c>
      <c r="I17" s="86">
        <v>41127</v>
      </c>
      <c r="J17" s="105">
        <v>26031</v>
      </c>
      <c r="K17" s="86">
        <v>1593</v>
      </c>
      <c r="L17" s="58">
        <v>4904</v>
      </c>
      <c r="M17" s="58"/>
      <c r="N17" s="7">
        <f t="shared" si="0"/>
        <v>1739664</v>
      </c>
      <c r="P17" s="47"/>
    </row>
    <row r="18" spans="1:16">
      <c r="A18" s="42"/>
      <c r="C18" s="5" t="s">
        <v>19</v>
      </c>
      <c r="D18" s="58">
        <v>1613945</v>
      </c>
      <c r="E18" s="58">
        <v>812969</v>
      </c>
      <c r="F18" s="58">
        <v>37251</v>
      </c>
      <c r="G18" s="86">
        <v>11503</v>
      </c>
      <c r="H18" s="86">
        <v>131887</v>
      </c>
      <c r="I18" s="86">
        <v>39777</v>
      </c>
      <c r="J18" s="105">
        <v>25177</v>
      </c>
      <c r="K18" s="86">
        <v>2494</v>
      </c>
      <c r="L18" s="58">
        <v>0</v>
      </c>
      <c r="M18" s="58"/>
      <c r="N18" s="7">
        <f t="shared" si="0"/>
        <v>2675003</v>
      </c>
      <c r="P18" s="47"/>
    </row>
    <row r="19" spans="1:16">
      <c r="A19" s="42"/>
      <c r="C19" s="5" t="s">
        <v>106</v>
      </c>
      <c r="D19" s="58">
        <v>390061</v>
      </c>
      <c r="E19" s="58">
        <v>196480</v>
      </c>
      <c r="F19" s="58">
        <v>9003</v>
      </c>
      <c r="G19" s="86">
        <v>2780</v>
      </c>
      <c r="H19" s="86">
        <v>31874</v>
      </c>
      <c r="I19" s="86">
        <v>7692</v>
      </c>
      <c r="J19" s="105">
        <v>4869</v>
      </c>
      <c r="K19" s="86">
        <v>603</v>
      </c>
      <c r="L19" s="58">
        <v>41725</v>
      </c>
      <c r="M19" s="58"/>
      <c r="N19" s="7">
        <f t="shared" si="0"/>
        <v>685087</v>
      </c>
      <c r="P19" s="47"/>
    </row>
    <row r="20" spans="1:16">
      <c r="A20" s="42"/>
      <c r="C20" s="5" t="s">
        <v>107</v>
      </c>
      <c r="D20" s="58">
        <v>448141</v>
      </c>
      <c r="E20" s="58">
        <v>225735</v>
      </c>
      <c r="F20" s="58">
        <v>10343</v>
      </c>
      <c r="G20" s="86">
        <v>3194</v>
      </c>
      <c r="H20" s="86">
        <v>36621</v>
      </c>
      <c r="I20" s="86">
        <v>10392</v>
      </c>
      <c r="J20" s="105">
        <v>6578</v>
      </c>
      <c r="K20" s="86">
        <v>692</v>
      </c>
      <c r="L20" s="58">
        <v>0</v>
      </c>
      <c r="M20" s="58"/>
      <c r="N20" s="7">
        <f t="shared" si="0"/>
        <v>741696</v>
      </c>
      <c r="P20" s="47"/>
    </row>
    <row r="21" spans="1:16">
      <c r="A21" s="42"/>
      <c r="C21" s="5" t="s">
        <v>20</v>
      </c>
      <c r="D21" s="58">
        <v>17090064</v>
      </c>
      <c r="E21" s="58">
        <v>8608533</v>
      </c>
      <c r="F21" s="58">
        <v>394448</v>
      </c>
      <c r="G21" s="86">
        <v>121802</v>
      </c>
      <c r="H21" s="86">
        <v>1396550</v>
      </c>
      <c r="I21" s="86">
        <v>720443</v>
      </c>
      <c r="J21" s="105">
        <v>456010</v>
      </c>
      <c r="K21" s="86">
        <v>26404</v>
      </c>
      <c r="L21" s="58">
        <v>2480192</v>
      </c>
      <c r="M21" s="58"/>
      <c r="N21" s="7">
        <f t="shared" si="0"/>
        <v>31294446</v>
      </c>
      <c r="P21" s="47"/>
    </row>
    <row r="22" spans="1:16">
      <c r="A22" s="42"/>
      <c r="C22" s="5" t="s">
        <v>22</v>
      </c>
      <c r="D22" s="58">
        <v>961469</v>
      </c>
      <c r="E22" s="58">
        <v>484307</v>
      </c>
      <c r="F22" s="58">
        <v>22191</v>
      </c>
      <c r="G22" s="86">
        <v>6852</v>
      </c>
      <c r="H22" s="86">
        <v>78568</v>
      </c>
      <c r="I22" s="86">
        <v>28529</v>
      </c>
      <c r="J22" s="105">
        <v>18057</v>
      </c>
      <c r="K22" s="86">
        <v>1485</v>
      </c>
      <c r="L22" s="58">
        <v>185209</v>
      </c>
      <c r="M22" s="58"/>
      <c r="N22" s="7">
        <f t="shared" si="0"/>
        <v>1786667</v>
      </c>
      <c r="P22" s="47"/>
    </row>
    <row r="23" spans="1:16">
      <c r="A23" s="42"/>
      <c r="C23" s="5" t="s">
        <v>108</v>
      </c>
      <c r="D23" s="58">
        <v>660897</v>
      </c>
      <c r="E23" s="58">
        <v>332904</v>
      </c>
      <c r="F23" s="58">
        <v>15254</v>
      </c>
      <c r="G23" s="86">
        <v>4710</v>
      </c>
      <c r="H23" s="86">
        <v>54006</v>
      </c>
      <c r="I23" s="86">
        <v>21913</v>
      </c>
      <c r="J23" s="105">
        <v>13870</v>
      </c>
      <c r="K23" s="86">
        <v>1021</v>
      </c>
      <c r="L23" s="58">
        <v>64053</v>
      </c>
      <c r="M23" s="58"/>
      <c r="N23" s="7">
        <f t="shared" si="0"/>
        <v>1168628</v>
      </c>
      <c r="P23" s="47"/>
    </row>
    <row r="24" spans="1:16">
      <c r="A24" s="42"/>
      <c r="C24" s="5" t="s">
        <v>109</v>
      </c>
      <c r="D24" s="58">
        <v>2676738</v>
      </c>
      <c r="E24" s="58">
        <v>1348315</v>
      </c>
      <c r="F24" s="58">
        <v>61780</v>
      </c>
      <c r="G24" s="86">
        <v>19077</v>
      </c>
      <c r="H24" s="86">
        <v>218735</v>
      </c>
      <c r="I24" s="86">
        <v>73720</v>
      </c>
      <c r="J24" s="105">
        <v>46661</v>
      </c>
      <c r="K24" s="86">
        <v>4136</v>
      </c>
      <c r="L24" s="58">
        <v>0</v>
      </c>
      <c r="M24" s="58"/>
      <c r="N24" s="7">
        <f t="shared" si="0"/>
        <v>4449162</v>
      </c>
      <c r="P24" s="47"/>
    </row>
    <row r="25" spans="1:16">
      <c r="A25" s="42"/>
      <c r="C25" s="5" t="s">
        <v>110</v>
      </c>
      <c r="D25" s="58">
        <v>1719232</v>
      </c>
      <c r="E25" s="58">
        <v>866004</v>
      </c>
      <c r="F25" s="58">
        <v>39681</v>
      </c>
      <c r="G25" s="86">
        <v>12253</v>
      </c>
      <c r="H25" s="86">
        <v>140491</v>
      </c>
      <c r="I25" s="86">
        <v>70973</v>
      </c>
      <c r="J25" s="105">
        <v>44923</v>
      </c>
      <c r="K25" s="86">
        <v>2656</v>
      </c>
      <c r="L25" s="58">
        <v>0</v>
      </c>
      <c r="M25" s="58"/>
      <c r="N25" s="7">
        <f t="shared" si="0"/>
        <v>2896213</v>
      </c>
      <c r="P25" s="47"/>
    </row>
    <row r="26" spans="1:16">
      <c r="A26" s="42"/>
      <c r="C26" s="5" t="s">
        <v>27</v>
      </c>
      <c r="D26" s="58">
        <v>15692496</v>
      </c>
      <c r="E26" s="58">
        <v>7904556</v>
      </c>
      <c r="F26" s="58">
        <v>362191</v>
      </c>
      <c r="G26" s="86">
        <v>111842</v>
      </c>
      <c r="H26" s="86">
        <v>1282345</v>
      </c>
      <c r="I26" s="86">
        <v>641114</v>
      </c>
      <c r="J26" s="105">
        <v>405798</v>
      </c>
      <c r="K26" s="86">
        <v>24245</v>
      </c>
      <c r="L26" s="58">
        <v>2478544</v>
      </c>
      <c r="M26" s="58"/>
      <c r="N26" s="7">
        <f t="shared" si="0"/>
        <v>28903131</v>
      </c>
      <c r="P26" s="47"/>
    </row>
    <row r="27" spans="1:16">
      <c r="A27" s="42"/>
      <c r="C27" s="5" t="s">
        <v>28</v>
      </c>
      <c r="D27" s="58">
        <v>677986</v>
      </c>
      <c r="E27" s="58">
        <v>341512</v>
      </c>
      <c r="F27" s="58">
        <v>15648</v>
      </c>
      <c r="G27" s="86">
        <v>4832</v>
      </c>
      <c r="H27" s="86">
        <v>55403</v>
      </c>
      <c r="I27" s="86">
        <v>17403</v>
      </c>
      <c r="J27" s="105">
        <v>11015</v>
      </c>
      <c r="K27" s="86">
        <v>1048</v>
      </c>
      <c r="L27" s="58">
        <v>0</v>
      </c>
      <c r="M27" s="58"/>
      <c r="N27" s="7">
        <f t="shared" si="0"/>
        <v>1124847</v>
      </c>
      <c r="P27" s="47"/>
    </row>
    <row r="28" spans="1:16">
      <c r="A28" s="42"/>
      <c r="C28" s="5" t="s">
        <v>111</v>
      </c>
      <c r="D28" s="58">
        <v>2657954</v>
      </c>
      <c r="E28" s="58">
        <v>1338853</v>
      </c>
      <c r="F28" s="58">
        <v>61347</v>
      </c>
      <c r="G28" s="86">
        <v>18943</v>
      </c>
      <c r="H28" s="86">
        <v>217200</v>
      </c>
      <c r="I28" s="86">
        <v>84942</v>
      </c>
      <c r="J28" s="105">
        <v>53765</v>
      </c>
      <c r="K28" s="86">
        <v>4107</v>
      </c>
      <c r="L28" s="58">
        <v>150777</v>
      </c>
      <c r="M28" s="58"/>
      <c r="N28" s="7">
        <f t="shared" si="0"/>
        <v>4587888</v>
      </c>
      <c r="P28" s="47"/>
    </row>
    <row r="29" spans="1:16">
      <c r="A29" s="42"/>
      <c r="C29" s="5" t="s">
        <v>112</v>
      </c>
      <c r="D29" s="58">
        <v>6087675</v>
      </c>
      <c r="E29" s="58">
        <v>3066457</v>
      </c>
      <c r="F29" s="58">
        <v>140507</v>
      </c>
      <c r="G29" s="86">
        <v>43387</v>
      </c>
      <c r="H29" s="86">
        <v>497467</v>
      </c>
      <c r="I29" s="86">
        <v>198964</v>
      </c>
      <c r="J29" s="105">
        <v>125936</v>
      </c>
      <c r="K29" s="86">
        <v>9406</v>
      </c>
      <c r="L29" s="58">
        <v>821262</v>
      </c>
      <c r="M29" s="58"/>
      <c r="N29" s="7">
        <f t="shared" si="0"/>
        <v>10991061</v>
      </c>
      <c r="P29" s="47"/>
    </row>
    <row r="30" spans="1:16">
      <c r="A30" s="42"/>
      <c r="C30" s="5" t="s">
        <v>113</v>
      </c>
      <c r="D30" s="58">
        <v>759502</v>
      </c>
      <c r="E30" s="58">
        <v>382573</v>
      </c>
      <c r="F30" s="58">
        <v>17530</v>
      </c>
      <c r="G30" s="86">
        <v>5413</v>
      </c>
      <c r="H30" s="86">
        <v>62064</v>
      </c>
      <c r="I30" s="86">
        <v>18088</v>
      </c>
      <c r="J30" s="105">
        <v>11449</v>
      </c>
      <c r="K30" s="86">
        <v>1173</v>
      </c>
      <c r="L30" s="58">
        <v>0</v>
      </c>
      <c r="M30" s="58"/>
      <c r="N30" s="7">
        <f t="shared" si="0"/>
        <v>1257792</v>
      </c>
      <c r="P30" s="47"/>
    </row>
    <row r="31" spans="1:16">
      <c r="A31" s="42"/>
      <c r="C31" s="5" t="s">
        <v>32</v>
      </c>
      <c r="D31" s="58">
        <v>1751791</v>
      </c>
      <c r="E31" s="58">
        <v>882405</v>
      </c>
      <c r="F31" s="58">
        <v>40432</v>
      </c>
      <c r="G31" s="86">
        <v>12485</v>
      </c>
      <c r="H31" s="86">
        <v>143152</v>
      </c>
      <c r="I31" s="86">
        <v>62869</v>
      </c>
      <c r="J31" s="105">
        <v>39793</v>
      </c>
      <c r="K31" s="86">
        <v>2707</v>
      </c>
      <c r="L31" s="58">
        <v>211995</v>
      </c>
      <c r="M31" s="58"/>
      <c r="N31" s="7">
        <f t="shared" si="0"/>
        <v>3147629</v>
      </c>
      <c r="P31" s="47"/>
    </row>
    <row r="32" spans="1:16">
      <c r="A32" s="42"/>
      <c r="C32" s="5" t="s">
        <v>33</v>
      </c>
      <c r="D32" s="58">
        <v>1653221</v>
      </c>
      <c r="E32" s="58">
        <v>832753</v>
      </c>
      <c r="F32" s="58">
        <v>38157</v>
      </c>
      <c r="G32" s="86">
        <v>11783</v>
      </c>
      <c r="H32" s="86">
        <v>135097</v>
      </c>
      <c r="I32" s="86">
        <v>45039</v>
      </c>
      <c r="J32" s="105">
        <v>28508</v>
      </c>
      <c r="K32" s="86">
        <v>2554</v>
      </c>
      <c r="L32" s="58">
        <v>915</v>
      </c>
      <c r="M32" s="58"/>
      <c r="N32" s="7">
        <f t="shared" si="0"/>
        <v>2748027</v>
      </c>
      <c r="P32" s="47"/>
    </row>
    <row r="33" spans="1:16">
      <c r="A33" s="42"/>
      <c r="C33" s="5" t="s">
        <v>34</v>
      </c>
      <c r="D33" s="58">
        <v>3215703</v>
      </c>
      <c r="E33" s="58">
        <v>1619800</v>
      </c>
      <c r="F33" s="58">
        <v>74220</v>
      </c>
      <c r="G33" s="86">
        <v>22919</v>
      </c>
      <c r="H33" s="86">
        <v>262778</v>
      </c>
      <c r="I33" s="86">
        <v>154469</v>
      </c>
      <c r="J33" s="105">
        <v>97772</v>
      </c>
      <c r="K33" s="86">
        <v>4968</v>
      </c>
      <c r="L33" s="58">
        <v>0</v>
      </c>
      <c r="M33" s="58"/>
      <c r="N33" s="7">
        <f t="shared" si="0"/>
        <v>5452629</v>
      </c>
      <c r="P33" s="47"/>
    </row>
    <row r="34" spans="1:16">
      <c r="A34" s="42"/>
      <c r="C34" s="5" t="s">
        <v>114</v>
      </c>
      <c r="D34" s="58">
        <v>1081580</v>
      </c>
      <c r="E34" s="58">
        <v>544809</v>
      </c>
      <c r="F34" s="58">
        <v>24963</v>
      </c>
      <c r="G34" s="86">
        <v>7709</v>
      </c>
      <c r="H34" s="86">
        <v>88384</v>
      </c>
      <c r="I34" s="86">
        <v>41033</v>
      </c>
      <c r="J34" s="105">
        <v>25972</v>
      </c>
      <c r="K34" s="86">
        <v>1671</v>
      </c>
      <c r="L34" s="58">
        <v>0</v>
      </c>
      <c r="M34" s="58"/>
      <c r="N34" s="7">
        <f t="shared" si="0"/>
        <v>1816121</v>
      </c>
      <c r="P34" s="47"/>
    </row>
    <row r="35" spans="1:16">
      <c r="A35" s="42"/>
      <c r="C35" s="5" t="s">
        <v>36</v>
      </c>
      <c r="D35" s="58">
        <v>4810870</v>
      </c>
      <c r="E35" s="58">
        <v>2423311</v>
      </c>
      <c r="F35" s="58">
        <v>111037</v>
      </c>
      <c r="G35" s="86">
        <v>34287</v>
      </c>
      <c r="H35" s="86">
        <v>393130</v>
      </c>
      <c r="I35" s="86">
        <v>91063</v>
      </c>
      <c r="J35" s="105">
        <v>57639</v>
      </c>
      <c r="K35" s="86">
        <v>7433</v>
      </c>
      <c r="L35" s="58">
        <v>0</v>
      </c>
      <c r="M35" s="58"/>
      <c r="N35" s="7">
        <f t="shared" si="0"/>
        <v>7928770</v>
      </c>
      <c r="P35" s="47"/>
    </row>
    <row r="36" spans="1:16">
      <c r="A36" s="42"/>
      <c r="C36" s="5" t="s">
        <v>37</v>
      </c>
      <c r="D36" s="58">
        <v>709581</v>
      </c>
      <c r="E36" s="58">
        <v>357427</v>
      </c>
      <c r="F36" s="58">
        <v>16378</v>
      </c>
      <c r="G36" s="86">
        <v>5057</v>
      </c>
      <c r="H36" s="86">
        <v>57985</v>
      </c>
      <c r="I36" s="86">
        <v>13687</v>
      </c>
      <c r="J36" s="105">
        <v>8663</v>
      </c>
      <c r="K36" s="86">
        <v>1096</v>
      </c>
      <c r="L36" s="58">
        <v>0</v>
      </c>
      <c r="M36" s="58"/>
      <c r="N36" s="7">
        <f t="shared" si="0"/>
        <v>1169874</v>
      </c>
      <c r="P36" s="47"/>
    </row>
    <row r="37" spans="1:16">
      <c r="A37" s="42"/>
      <c r="C37" s="5" t="s">
        <v>38</v>
      </c>
      <c r="D37" s="58">
        <v>506717</v>
      </c>
      <c r="E37" s="58">
        <v>255241</v>
      </c>
      <c r="F37" s="58">
        <v>11695</v>
      </c>
      <c r="G37" s="86">
        <v>3611</v>
      </c>
      <c r="H37" s="86">
        <v>41408</v>
      </c>
      <c r="I37" s="86">
        <v>10887</v>
      </c>
      <c r="J37" s="105">
        <v>6891</v>
      </c>
      <c r="K37" s="86">
        <v>783</v>
      </c>
      <c r="L37" s="58">
        <v>0</v>
      </c>
      <c r="M37" s="58"/>
      <c r="N37" s="7">
        <f t="shared" si="0"/>
        <v>837233</v>
      </c>
      <c r="P37" s="47"/>
    </row>
    <row r="38" spans="1:16">
      <c r="A38" s="42"/>
      <c r="C38" s="5" t="s">
        <v>39</v>
      </c>
      <c r="D38" s="58">
        <v>1934129</v>
      </c>
      <c r="E38" s="58">
        <v>974251</v>
      </c>
      <c r="F38" s="58">
        <v>44641</v>
      </c>
      <c r="G38" s="86">
        <v>13785</v>
      </c>
      <c r="H38" s="86">
        <v>158051</v>
      </c>
      <c r="I38" s="86">
        <v>73683</v>
      </c>
      <c r="J38" s="105">
        <v>46639</v>
      </c>
      <c r="K38" s="86">
        <v>2988</v>
      </c>
      <c r="L38" s="58">
        <v>113932</v>
      </c>
      <c r="M38" s="58"/>
      <c r="N38" s="7">
        <f t="shared" si="0"/>
        <v>3362099</v>
      </c>
      <c r="P38" s="47"/>
    </row>
    <row r="39" spans="1:16">
      <c r="A39" s="42"/>
      <c r="C39" s="5" t="s">
        <v>40</v>
      </c>
      <c r="D39" s="58">
        <v>452982</v>
      </c>
      <c r="E39" s="58">
        <v>228174</v>
      </c>
      <c r="F39" s="58">
        <v>10455</v>
      </c>
      <c r="G39" s="86">
        <v>3228</v>
      </c>
      <c r="H39" s="86">
        <v>37016</v>
      </c>
      <c r="I39" s="86">
        <v>10302</v>
      </c>
      <c r="J39" s="105">
        <v>6522</v>
      </c>
      <c r="K39" s="86">
        <v>700</v>
      </c>
      <c r="L39" s="58">
        <v>0</v>
      </c>
      <c r="M39" s="58"/>
      <c r="N39" s="7">
        <f t="shared" si="0"/>
        <v>749379</v>
      </c>
      <c r="P39" s="47"/>
    </row>
    <row r="40" spans="1:16">
      <c r="A40" s="42"/>
      <c r="C40" s="5" t="s">
        <v>41</v>
      </c>
      <c r="D40" s="58">
        <v>1375958</v>
      </c>
      <c r="E40" s="58">
        <v>693092</v>
      </c>
      <c r="F40" s="58">
        <v>31758</v>
      </c>
      <c r="G40" s="86">
        <v>9807</v>
      </c>
      <c r="H40" s="86">
        <v>112440</v>
      </c>
      <c r="I40" s="86">
        <v>34100</v>
      </c>
      <c r="J40" s="105">
        <v>21584</v>
      </c>
      <c r="K40" s="86">
        <v>2126</v>
      </c>
      <c r="L40" s="58">
        <v>589312</v>
      </c>
      <c r="M40" s="58"/>
      <c r="N40" s="7">
        <f t="shared" si="0"/>
        <v>2870177</v>
      </c>
      <c r="P40" s="47"/>
    </row>
    <row r="41" spans="1:16">
      <c r="A41" s="42"/>
      <c r="C41" s="5" t="s">
        <v>42</v>
      </c>
      <c r="D41" s="58">
        <v>1337287</v>
      </c>
      <c r="E41" s="58">
        <v>673612</v>
      </c>
      <c r="F41" s="58">
        <v>30865</v>
      </c>
      <c r="G41" s="86">
        <v>9531</v>
      </c>
      <c r="H41" s="86">
        <v>109279</v>
      </c>
      <c r="I41" s="86">
        <v>43810</v>
      </c>
      <c r="J41" s="105">
        <v>27731</v>
      </c>
      <c r="K41" s="86">
        <v>2066</v>
      </c>
      <c r="L41" s="58">
        <v>0</v>
      </c>
      <c r="M41" s="58"/>
      <c r="N41" s="7">
        <f t="shared" si="0"/>
        <v>2234181</v>
      </c>
      <c r="P41" s="47"/>
    </row>
    <row r="42" spans="1:16">
      <c r="A42" s="42"/>
      <c r="C42" s="5" t="s">
        <v>115</v>
      </c>
      <c r="D42" s="58">
        <v>751705</v>
      </c>
      <c r="E42" s="58">
        <v>378646</v>
      </c>
      <c r="F42" s="58">
        <v>17350</v>
      </c>
      <c r="G42" s="86">
        <v>5357</v>
      </c>
      <c r="H42" s="86">
        <v>61427</v>
      </c>
      <c r="I42" s="86">
        <v>18151</v>
      </c>
      <c r="J42" s="105">
        <v>11489</v>
      </c>
      <c r="K42" s="86">
        <v>1161</v>
      </c>
      <c r="L42" s="58">
        <v>16654</v>
      </c>
      <c r="M42" s="58"/>
      <c r="N42" s="7">
        <f t="shared" si="0"/>
        <v>1261940</v>
      </c>
      <c r="P42" s="47"/>
    </row>
    <row r="43" spans="1:16">
      <c r="A43" s="42"/>
      <c r="C43" s="5" t="s">
        <v>116</v>
      </c>
      <c r="D43" s="58">
        <v>3232435</v>
      </c>
      <c r="E43" s="58">
        <v>1628228</v>
      </c>
      <c r="F43" s="58">
        <v>74606</v>
      </c>
      <c r="G43" s="86">
        <v>23038</v>
      </c>
      <c r="H43" s="86">
        <v>264145</v>
      </c>
      <c r="I43" s="86">
        <v>96995</v>
      </c>
      <c r="J43" s="105">
        <v>61394</v>
      </c>
      <c r="K43" s="86">
        <v>4994</v>
      </c>
      <c r="L43" s="58">
        <v>196072</v>
      </c>
      <c r="M43" s="58"/>
      <c r="N43" s="7">
        <f t="shared" si="0"/>
        <v>5581907</v>
      </c>
      <c r="P43" s="47"/>
    </row>
    <row r="44" spans="1:16">
      <c r="A44" s="42"/>
      <c r="C44" s="5" t="s">
        <v>117</v>
      </c>
      <c r="D44" s="58">
        <v>1289859</v>
      </c>
      <c r="E44" s="58">
        <v>649722</v>
      </c>
      <c r="F44" s="58">
        <v>29771</v>
      </c>
      <c r="G44" s="86">
        <v>9193</v>
      </c>
      <c r="H44" s="86">
        <v>105404</v>
      </c>
      <c r="I44" s="86">
        <v>50191</v>
      </c>
      <c r="J44" s="105">
        <v>31769</v>
      </c>
      <c r="K44" s="86">
        <v>1993</v>
      </c>
      <c r="L44" s="58">
        <v>0</v>
      </c>
      <c r="M44" s="58"/>
      <c r="N44" s="7">
        <f t="shared" si="0"/>
        <v>2167902</v>
      </c>
      <c r="P44" s="47"/>
    </row>
    <row r="45" spans="1:16">
      <c r="A45" s="42"/>
      <c r="C45" s="5" t="s">
        <v>46</v>
      </c>
      <c r="D45" s="58">
        <v>3110555</v>
      </c>
      <c r="E45" s="58">
        <v>1566835</v>
      </c>
      <c r="F45" s="58">
        <v>71793</v>
      </c>
      <c r="G45" s="86">
        <v>22169</v>
      </c>
      <c r="H45" s="86">
        <v>254185</v>
      </c>
      <c r="I45" s="86">
        <v>131944</v>
      </c>
      <c r="J45" s="105">
        <v>83514</v>
      </c>
      <c r="K45" s="86">
        <v>4806</v>
      </c>
      <c r="L45" s="58">
        <v>0</v>
      </c>
      <c r="M45" s="58"/>
      <c r="N45" s="7">
        <f t="shared" si="0"/>
        <v>5245801</v>
      </c>
      <c r="P45" s="47"/>
    </row>
    <row r="46" spans="1:16">
      <c r="A46" s="42"/>
      <c r="C46" s="5" t="s">
        <v>47</v>
      </c>
      <c r="D46" s="58">
        <v>1390067</v>
      </c>
      <c r="E46" s="58">
        <v>700198</v>
      </c>
      <c r="F46" s="58">
        <v>32083</v>
      </c>
      <c r="G46" s="86">
        <v>9907</v>
      </c>
      <c r="H46" s="86">
        <v>113593</v>
      </c>
      <c r="I46" s="86">
        <v>54152</v>
      </c>
      <c r="J46" s="105">
        <v>34275</v>
      </c>
      <c r="K46" s="86">
        <v>2148</v>
      </c>
      <c r="L46" s="58">
        <v>314897</v>
      </c>
      <c r="M46" s="58"/>
      <c r="N46" s="7">
        <f t="shared" si="0"/>
        <v>2651320</v>
      </c>
      <c r="P46" s="47"/>
    </row>
    <row r="47" spans="1:16">
      <c r="A47" s="42"/>
      <c r="C47" s="5" t="s">
        <v>48</v>
      </c>
      <c r="D47" s="58">
        <v>5404826</v>
      </c>
      <c r="E47" s="58">
        <v>2722495</v>
      </c>
      <c r="F47" s="58">
        <v>124746</v>
      </c>
      <c r="G47" s="86">
        <v>38521</v>
      </c>
      <c r="H47" s="86">
        <v>441666</v>
      </c>
      <c r="I47" s="86">
        <v>219276</v>
      </c>
      <c r="J47" s="105">
        <v>138793</v>
      </c>
      <c r="K47" s="86">
        <v>8351</v>
      </c>
      <c r="L47" s="58">
        <v>107111</v>
      </c>
      <c r="M47" s="58"/>
      <c r="N47" s="7">
        <f t="shared" si="0"/>
        <v>9205785</v>
      </c>
      <c r="P47" s="47"/>
    </row>
    <row r="48" spans="1:16">
      <c r="A48" s="42"/>
      <c r="C48" s="5" t="s">
        <v>118</v>
      </c>
      <c r="D48" s="58">
        <v>4935321</v>
      </c>
      <c r="E48" s="58">
        <v>2485999</v>
      </c>
      <c r="F48" s="58">
        <v>113910</v>
      </c>
      <c r="G48" s="86">
        <v>35174</v>
      </c>
      <c r="H48" s="86">
        <v>403300</v>
      </c>
      <c r="I48" s="86">
        <v>197028</v>
      </c>
      <c r="J48" s="105">
        <v>124710</v>
      </c>
      <c r="K48" s="86">
        <v>7625</v>
      </c>
      <c r="L48" s="58">
        <v>1132689</v>
      </c>
      <c r="M48" s="58"/>
      <c r="N48" s="7">
        <f t="shared" si="0"/>
        <v>9435756</v>
      </c>
      <c r="P48" s="47"/>
    </row>
    <row r="49" spans="1:16">
      <c r="A49" s="42"/>
      <c r="C49" s="5" t="s">
        <v>119</v>
      </c>
      <c r="D49" s="58">
        <v>1885285</v>
      </c>
      <c r="E49" s="58">
        <v>949648</v>
      </c>
      <c r="F49" s="58">
        <v>43513</v>
      </c>
      <c r="G49" s="86">
        <v>13437</v>
      </c>
      <c r="H49" s="86">
        <v>154060</v>
      </c>
      <c r="I49" s="86">
        <v>68981</v>
      </c>
      <c r="J49" s="105">
        <v>43661</v>
      </c>
      <c r="K49" s="86">
        <v>2913</v>
      </c>
      <c r="L49" s="58">
        <v>0</v>
      </c>
      <c r="M49" s="58"/>
      <c r="N49" s="7">
        <f t="shared" si="0"/>
        <v>3161498</v>
      </c>
      <c r="P49" s="47"/>
    </row>
    <row r="50" spans="1:16">
      <c r="A50" s="42"/>
      <c r="C50" s="5" t="s">
        <v>120</v>
      </c>
      <c r="D50" s="58">
        <v>473222</v>
      </c>
      <c r="E50" s="58">
        <v>238369</v>
      </c>
      <c r="F50" s="58">
        <v>10922</v>
      </c>
      <c r="G50" s="86">
        <v>3373</v>
      </c>
      <c r="H50" s="86">
        <v>38670</v>
      </c>
      <c r="I50" s="86">
        <v>11237</v>
      </c>
      <c r="J50" s="105">
        <v>7112</v>
      </c>
      <c r="K50" s="86">
        <v>731</v>
      </c>
      <c r="L50" s="58">
        <v>34897</v>
      </c>
      <c r="M50" s="58"/>
      <c r="N50" s="7">
        <f t="shared" si="0"/>
        <v>818533</v>
      </c>
      <c r="P50" s="47"/>
    </row>
    <row r="51" spans="1:16">
      <c r="A51" s="42"/>
      <c r="C51" s="5" t="s">
        <v>52</v>
      </c>
      <c r="D51" s="58">
        <v>5310867</v>
      </c>
      <c r="E51" s="58">
        <v>2675167</v>
      </c>
      <c r="F51" s="58">
        <v>122578</v>
      </c>
      <c r="G51" s="86">
        <v>37851</v>
      </c>
      <c r="H51" s="86">
        <v>433988</v>
      </c>
      <c r="I51" s="86">
        <v>199085</v>
      </c>
      <c r="J51" s="105">
        <v>126012</v>
      </c>
      <c r="K51" s="86">
        <v>8205</v>
      </c>
      <c r="L51" s="58">
        <v>0</v>
      </c>
      <c r="M51" s="58"/>
      <c r="N51" s="7">
        <f t="shared" si="0"/>
        <v>8913753</v>
      </c>
      <c r="P51" s="47"/>
    </row>
    <row r="52" spans="1:16">
      <c r="A52" s="42"/>
      <c r="C52" s="5" t="s">
        <v>121</v>
      </c>
      <c r="D52" s="58">
        <v>312245</v>
      </c>
      <c r="E52" s="58">
        <v>157283</v>
      </c>
      <c r="F52" s="58">
        <v>7207</v>
      </c>
      <c r="G52" s="86">
        <v>2225</v>
      </c>
      <c r="H52" s="86">
        <v>25516</v>
      </c>
      <c r="I52" s="86">
        <v>6383</v>
      </c>
      <c r="J52" s="105">
        <v>4041</v>
      </c>
      <c r="K52" s="86">
        <v>482</v>
      </c>
      <c r="L52" s="58">
        <v>0</v>
      </c>
      <c r="M52" s="58"/>
      <c r="N52" s="7">
        <f t="shared" si="0"/>
        <v>515382</v>
      </c>
      <c r="P52" s="47"/>
    </row>
    <row r="53" spans="1:16">
      <c r="A53" s="42"/>
      <c r="C53" s="5" t="s">
        <v>54</v>
      </c>
      <c r="D53" s="58">
        <v>1456443</v>
      </c>
      <c r="E53" s="58">
        <v>733633</v>
      </c>
      <c r="F53" s="58">
        <v>33615</v>
      </c>
      <c r="G53" s="86">
        <v>10380</v>
      </c>
      <c r="H53" s="86">
        <v>119016</v>
      </c>
      <c r="I53" s="86">
        <v>52647</v>
      </c>
      <c r="J53" s="105">
        <v>33323</v>
      </c>
      <c r="K53" s="86">
        <v>2250</v>
      </c>
      <c r="L53" s="58">
        <v>202911</v>
      </c>
      <c r="M53" s="58"/>
      <c r="N53" s="7">
        <f t="shared" si="0"/>
        <v>2644218</v>
      </c>
      <c r="P53" s="47"/>
    </row>
    <row r="54" spans="1:16">
      <c r="A54" s="42"/>
      <c r="C54" s="5" t="s">
        <v>122</v>
      </c>
      <c r="D54" s="58">
        <v>1033487</v>
      </c>
      <c r="E54" s="58">
        <v>520583</v>
      </c>
      <c r="F54" s="58">
        <v>23853</v>
      </c>
      <c r="G54" s="86">
        <v>7366</v>
      </c>
      <c r="H54" s="86">
        <v>84453</v>
      </c>
      <c r="I54" s="86">
        <v>29638</v>
      </c>
      <c r="J54" s="105">
        <v>18759</v>
      </c>
      <c r="K54" s="86">
        <v>1597</v>
      </c>
      <c r="L54" s="58">
        <v>268019</v>
      </c>
      <c r="M54" s="58"/>
      <c r="N54" s="7">
        <f t="shared" si="0"/>
        <v>1987755</v>
      </c>
      <c r="P54" s="47"/>
    </row>
    <row r="55" spans="1:16">
      <c r="A55" s="42"/>
      <c r="C55" s="5" t="s">
        <v>56</v>
      </c>
      <c r="D55" s="58">
        <v>986934</v>
      </c>
      <c r="E55" s="58">
        <v>497134</v>
      </c>
      <c r="F55" s="58">
        <v>22779</v>
      </c>
      <c r="G55" s="86">
        <v>7034</v>
      </c>
      <c r="H55" s="86">
        <v>80650</v>
      </c>
      <c r="I55" s="86">
        <v>25045</v>
      </c>
      <c r="J55" s="105">
        <v>15852</v>
      </c>
      <c r="K55" s="86">
        <v>1525</v>
      </c>
      <c r="L55" s="58">
        <v>148437</v>
      </c>
      <c r="M55" s="58"/>
      <c r="N55" s="7">
        <f t="shared" si="0"/>
        <v>1785390</v>
      </c>
      <c r="P55" s="47"/>
    </row>
    <row r="56" spans="1:16">
      <c r="A56" s="42"/>
      <c r="C56" s="5" t="s">
        <v>123</v>
      </c>
      <c r="D56" s="58">
        <v>784876</v>
      </c>
      <c r="E56" s="58">
        <v>395354</v>
      </c>
      <c r="F56" s="58">
        <v>18115</v>
      </c>
      <c r="G56" s="86">
        <v>5594</v>
      </c>
      <c r="H56" s="86">
        <v>64138</v>
      </c>
      <c r="I56" s="86">
        <v>20353</v>
      </c>
      <c r="J56" s="105">
        <v>12883</v>
      </c>
      <c r="K56" s="86">
        <v>1213</v>
      </c>
      <c r="L56" s="58">
        <v>44045</v>
      </c>
      <c r="M56" s="58"/>
      <c r="N56" s="7">
        <f t="shared" si="0"/>
        <v>1346571</v>
      </c>
      <c r="P56" s="47"/>
    </row>
    <row r="57" spans="1:16">
      <c r="A57" s="42"/>
      <c r="C57" s="5" t="s">
        <v>124</v>
      </c>
      <c r="D57" s="58">
        <v>2624602</v>
      </c>
      <c r="E57" s="58">
        <v>1322053</v>
      </c>
      <c r="F57" s="58">
        <v>60577</v>
      </c>
      <c r="G57" s="86">
        <v>18706</v>
      </c>
      <c r="H57" s="86">
        <v>214475</v>
      </c>
      <c r="I57" s="86">
        <v>89076</v>
      </c>
      <c r="J57" s="105">
        <v>56381</v>
      </c>
      <c r="K57" s="86">
        <v>4055</v>
      </c>
      <c r="L57" s="58">
        <v>279187</v>
      </c>
      <c r="M57" s="58"/>
      <c r="N57" s="7">
        <f t="shared" si="0"/>
        <v>4669112</v>
      </c>
      <c r="P57" s="47"/>
    </row>
    <row r="58" spans="1:16">
      <c r="A58" s="42"/>
      <c r="C58" s="5" t="s">
        <v>83</v>
      </c>
      <c r="D58" s="58">
        <v>1288484</v>
      </c>
      <c r="E58" s="58">
        <v>649030</v>
      </c>
      <c r="F58" s="58">
        <v>29739</v>
      </c>
      <c r="G58" s="86">
        <v>9183</v>
      </c>
      <c r="H58" s="86">
        <v>105292</v>
      </c>
      <c r="I58" s="86">
        <v>59509</v>
      </c>
      <c r="J58" s="105">
        <v>37667</v>
      </c>
      <c r="K58" s="86">
        <v>1991</v>
      </c>
      <c r="L58" s="58">
        <v>0</v>
      </c>
      <c r="M58" s="58"/>
      <c r="N58" s="7">
        <f t="shared" si="0"/>
        <v>2180895</v>
      </c>
      <c r="P58" s="47"/>
    </row>
    <row r="59" spans="1:16">
      <c r="A59" s="42"/>
      <c r="C59" s="5" t="s">
        <v>125</v>
      </c>
      <c r="D59" s="58">
        <v>496078</v>
      </c>
      <c r="E59" s="58">
        <v>249882</v>
      </c>
      <c r="F59" s="58">
        <v>11450</v>
      </c>
      <c r="G59" s="86">
        <v>3536</v>
      </c>
      <c r="H59" s="86">
        <v>40538</v>
      </c>
      <c r="I59" s="86">
        <v>12812</v>
      </c>
      <c r="J59" s="105">
        <v>8110</v>
      </c>
      <c r="K59" s="86">
        <v>766</v>
      </c>
      <c r="L59" s="58">
        <v>0</v>
      </c>
      <c r="M59" s="58"/>
      <c r="N59" s="7">
        <f t="shared" si="0"/>
        <v>823172</v>
      </c>
      <c r="P59" s="47"/>
    </row>
    <row r="60" spans="1:16">
      <c r="A60" s="42"/>
      <c r="C60" s="5" t="s">
        <v>126</v>
      </c>
      <c r="D60" s="58">
        <v>4439363</v>
      </c>
      <c r="E60" s="58">
        <v>2236177</v>
      </c>
      <c r="F60" s="58">
        <v>102463</v>
      </c>
      <c r="G60" s="86">
        <v>31640</v>
      </c>
      <c r="H60" s="86">
        <v>362772</v>
      </c>
      <c r="I60" s="86">
        <v>119967</v>
      </c>
      <c r="J60" s="105">
        <v>75935</v>
      </c>
      <c r="K60" s="86">
        <v>6859</v>
      </c>
      <c r="L60" s="58">
        <v>9464</v>
      </c>
      <c r="M60" s="58"/>
      <c r="N60" s="7">
        <f t="shared" si="0"/>
        <v>7384640</v>
      </c>
      <c r="P60" s="47"/>
    </row>
    <row r="61" spans="1:16">
      <c r="A61" s="42"/>
      <c r="C61" s="5" t="s">
        <v>60</v>
      </c>
      <c r="D61" s="58">
        <v>878866</v>
      </c>
      <c r="E61" s="58">
        <v>442699</v>
      </c>
      <c r="F61" s="58">
        <v>20285</v>
      </c>
      <c r="G61" s="86">
        <v>6264</v>
      </c>
      <c r="H61" s="86">
        <v>71819</v>
      </c>
      <c r="I61" s="86">
        <v>32365</v>
      </c>
      <c r="J61" s="105">
        <v>20485</v>
      </c>
      <c r="K61" s="86">
        <v>1358</v>
      </c>
      <c r="L61" s="58">
        <v>12583</v>
      </c>
      <c r="M61" s="58"/>
      <c r="N61" s="7">
        <f t="shared" si="0"/>
        <v>1486724</v>
      </c>
      <c r="P61" s="47"/>
    </row>
    <row r="62" spans="1:16">
      <c r="A62" s="42"/>
      <c r="C62" s="5" t="s">
        <v>61</v>
      </c>
      <c r="D62" s="58">
        <v>3680037</v>
      </c>
      <c r="E62" s="58">
        <v>1853692</v>
      </c>
      <c r="F62" s="58">
        <v>84937</v>
      </c>
      <c r="G62" s="86">
        <v>26228</v>
      </c>
      <c r="H62" s="86">
        <v>300722</v>
      </c>
      <c r="I62" s="86">
        <v>116710</v>
      </c>
      <c r="J62" s="105">
        <v>73873</v>
      </c>
      <c r="K62" s="86">
        <v>5686</v>
      </c>
      <c r="L62" s="58">
        <v>0</v>
      </c>
      <c r="M62" s="58"/>
      <c r="N62" s="7">
        <f t="shared" si="0"/>
        <v>6141885</v>
      </c>
      <c r="P62" s="47"/>
    </row>
    <row r="63" spans="1:16">
      <c r="A63" s="42"/>
      <c r="C63" s="5" t="s">
        <v>127</v>
      </c>
      <c r="D63" s="58">
        <v>1515337</v>
      </c>
      <c r="E63" s="58">
        <v>763299</v>
      </c>
      <c r="F63" s="58">
        <v>34975</v>
      </c>
      <c r="G63" s="86">
        <v>10800</v>
      </c>
      <c r="H63" s="86">
        <v>123829</v>
      </c>
      <c r="I63" s="86">
        <v>59846</v>
      </c>
      <c r="J63" s="105">
        <v>37880</v>
      </c>
      <c r="K63" s="86">
        <v>2341</v>
      </c>
      <c r="L63" s="58">
        <v>0</v>
      </c>
      <c r="M63" s="58"/>
      <c r="N63" s="7">
        <f t="shared" si="0"/>
        <v>2548307</v>
      </c>
      <c r="P63" s="47"/>
    </row>
    <row r="64" spans="1:16">
      <c r="A64" s="42"/>
      <c r="C64" s="5" t="s">
        <v>128</v>
      </c>
      <c r="D64" s="58">
        <v>1066897</v>
      </c>
      <c r="E64" s="58">
        <v>537413</v>
      </c>
      <c r="F64" s="58">
        <v>24625</v>
      </c>
      <c r="G64" s="86">
        <v>7604</v>
      </c>
      <c r="H64" s="86">
        <v>87184</v>
      </c>
      <c r="I64" s="86">
        <v>40931</v>
      </c>
      <c r="J64" s="105">
        <v>25907</v>
      </c>
      <c r="K64" s="86">
        <v>1648</v>
      </c>
      <c r="L64" s="58">
        <v>0</v>
      </c>
      <c r="M64" s="58"/>
      <c r="N64" s="7">
        <f t="shared" si="0"/>
        <v>1792209</v>
      </c>
      <c r="P64" s="47"/>
    </row>
    <row r="65" spans="1:16">
      <c r="A65" s="42"/>
      <c r="C65" s="5" t="s">
        <v>64</v>
      </c>
      <c r="D65" s="58">
        <v>1460677</v>
      </c>
      <c r="E65" s="58">
        <v>735766</v>
      </c>
      <c r="F65" s="58">
        <v>33713</v>
      </c>
      <c r="G65" s="86">
        <v>10410</v>
      </c>
      <c r="H65" s="86">
        <v>119362</v>
      </c>
      <c r="I65" s="86">
        <v>59087</v>
      </c>
      <c r="J65" s="105">
        <v>37400</v>
      </c>
      <c r="K65" s="86">
        <v>2257</v>
      </c>
      <c r="L65" s="58">
        <v>0</v>
      </c>
      <c r="M65" s="58"/>
      <c r="N65" s="7">
        <f t="shared" si="0"/>
        <v>2458672</v>
      </c>
      <c r="P65" s="47"/>
    </row>
    <row r="66" spans="1:16">
      <c r="A66" s="42"/>
      <c r="C66" s="5" t="s">
        <v>65</v>
      </c>
      <c r="D66" s="58">
        <v>2857548</v>
      </c>
      <c r="E66" s="58">
        <v>1439392</v>
      </c>
      <c r="F66" s="58">
        <v>65954</v>
      </c>
      <c r="G66" s="86">
        <v>20366</v>
      </c>
      <c r="H66" s="86">
        <v>233510</v>
      </c>
      <c r="I66" s="86">
        <v>101083</v>
      </c>
      <c r="J66" s="105">
        <v>63982</v>
      </c>
      <c r="K66" s="86">
        <v>4415</v>
      </c>
      <c r="L66" s="58">
        <v>0</v>
      </c>
      <c r="M66" s="58"/>
      <c r="N66" s="7">
        <f t="shared" si="0"/>
        <v>4786250</v>
      </c>
      <c r="P66" s="47"/>
    </row>
    <row r="67" spans="1:16" ht="13.5" thickBot="1">
      <c r="A67" s="42"/>
      <c r="C67" s="5" t="s">
        <v>66</v>
      </c>
      <c r="D67" s="58">
        <v>13300001</v>
      </c>
      <c r="E67" s="58">
        <v>6699419</v>
      </c>
      <c r="F67" s="58">
        <v>306971</v>
      </c>
      <c r="G67" s="86">
        <v>94790</v>
      </c>
      <c r="H67" s="86">
        <v>1086837</v>
      </c>
      <c r="I67" s="86">
        <v>476572</v>
      </c>
      <c r="J67" s="105">
        <v>301649</v>
      </c>
      <c r="K67" s="86">
        <v>20549</v>
      </c>
      <c r="L67" s="58">
        <v>1796643</v>
      </c>
      <c r="M67" s="58"/>
      <c r="N67" s="7">
        <f t="shared" si="0"/>
        <v>24083431</v>
      </c>
      <c r="P67" s="47"/>
    </row>
    <row r="68" spans="1:16" ht="15.75" customHeight="1">
      <c r="A68" s="42"/>
      <c r="C68" s="8" t="s">
        <v>67</v>
      </c>
      <c r="D68" s="59">
        <f>SUM(D10:D67)</f>
        <v>145916522</v>
      </c>
      <c r="E68" s="59">
        <f t="shared" ref="E68:N68" si="1">SUM(E10:E67)</f>
        <v>73500436</v>
      </c>
      <c r="F68" s="59">
        <f t="shared" si="1"/>
        <v>3367829</v>
      </c>
      <c r="G68" s="59">
        <f>SUM(G10:G67)</f>
        <v>1039958</v>
      </c>
      <c r="H68" s="59">
        <f>SUM(H10:H67)</f>
        <v>11923873</v>
      </c>
      <c r="I68" s="59">
        <f t="shared" si="1"/>
        <v>5185530</v>
      </c>
      <c r="J68" s="59">
        <f t="shared" si="1"/>
        <v>3282223</v>
      </c>
      <c r="K68" s="59">
        <f t="shared" si="1"/>
        <v>225443</v>
      </c>
      <c r="L68" s="59">
        <f t="shared" si="1"/>
        <v>14913934</v>
      </c>
      <c r="M68" s="59">
        <f t="shared" si="1"/>
        <v>0</v>
      </c>
      <c r="N68" s="59">
        <f t="shared" si="1"/>
        <v>259355748</v>
      </c>
      <c r="P68" s="47"/>
    </row>
    <row r="69" spans="1:16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1"/>
      <c r="O69" s="1" t="s">
        <v>9</v>
      </c>
      <c r="P69" s="47"/>
    </row>
    <row r="70" spans="1:16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N70" s="16"/>
      <c r="P70" s="47"/>
    </row>
    <row r="71" spans="1:16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/>
      <c r="P71" s="47"/>
    </row>
    <row r="72" spans="1:16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3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</sheetData>
  <mergeCells count="5">
    <mergeCell ref="C6:N6"/>
    <mergeCell ref="C2:N2"/>
    <mergeCell ref="C3:N3"/>
    <mergeCell ref="C4:N4"/>
    <mergeCell ref="C5:N5"/>
  </mergeCells>
  <phoneticPr fontId="0" type="noConversion"/>
  <printOptions horizontalCentered="1" verticalCentered="1"/>
  <pageMargins left="0.17" right="0.17" top="0.18" bottom="0.34" header="0" footer="0.17"/>
  <pageSetup scale="61" orientation="landscape" horizontalDpi="300" verticalDpi="300" r:id="rId1"/>
  <headerFooter alignWithMargins="0">
    <oddFooter>FEDERACION.xls&amp;RPágina &amp;P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4">
    <pageSetUpPr fitToPage="1"/>
  </sheetPr>
  <dimension ref="A1:Q94"/>
  <sheetViews>
    <sheetView view="pageBreakPreview" zoomScaleNormal="100" zoomScaleSheetLayoutView="100" workbookViewId="0"/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7.269531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2" width="18.7265625" style="12" customWidth="1"/>
    <col min="13" max="13" width="25.453125" style="12" customWidth="1"/>
    <col min="14" max="14" width="4" style="1" customWidth="1"/>
    <col min="15" max="15" width="1.26953125" style="1" customWidth="1"/>
    <col min="16" max="16" width="11.453125" style="1"/>
    <col min="17" max="17" width="14.26953125" style="1" bestFit="1" customWidth="1"/>
    <col min="18" max="16384" width="11.453125" style="1"/>
  </cols>
  <sheetData>
    <row r="1" spans="1:17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7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7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7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7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7" ht="15.75" customHeight="1">
      <c r="A6" s="42"/>
      <c r="C6" s="141" t="s">
        <v>137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7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7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7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</row>
    <row r="10" spans="1:17">
      <c r="A10" s="42"/>
      <c r="C10" s="5" t="s">
        <v>100</v>
      </c>
      <c r="D10" s="58" t="e">
        <f>+'ACUM JUL'!D10+AGO!D10</f>
        <v>#REF!</v>
      </c>
      <c r="E10" s="58" t="e">
        <f>+'ACUM JUL'!E10+AGO!E10</f>
        <v>#REF!</v>
      </c>
      <c r="F10" s="58" t="e">
        <f>+'ACUM JUL'!F10+AGO!F10</f>
        <v>#REF!</v>
      </c>
      <c r="G10" s="58" t="e">
        <f>+'ACUM JUL'!G10+AGO!G10</f>
        <v>#REF!</v>
      </c>
      <c r="H10" s="58" t="e">
        <f>+'ACUM JUL'!H10+AGO!H10</f>
        <v>#REF!</v>
      </c>
      <c r="I10" s="58" t="e">
        <f>+'ACUM JUL'!I10+AGO!I10</f>
        <v>#REF!</v>
      </c>
      <c r="J10" s="58" t="e">
        <f>+'ACUM JUL'!J10+AGO!J10</f>
        <v>#REF!</v>
      </c>
      <c r="K10" s="58" t="e">
        <f>+'ACUM JUL'!K10+AGO!K10</f>
        <v>#REF!</v>
      </c>
      <c r="L10" s="58" t="e">
        <f>+'ACUM JUL'!L10+AGO!L10</f>
        <v>#REF!</v>
      </c>
      <c r="M10" s="7" t="e">
        <f>SUM(D10:L10)</f>
        <v>#REF!</v>
      </c>
      <c r="O10" s="47"/>
      <c r="Q10" s="57"/>
    </row>
    <row r="11" spans="1:17">
      <c r="A11" s="42"/>
      <c r="C11" s="5" t="s">
        <v>12</v>
      </c>
      <c r="D11" s="58" t="e">
        <f>+'ACUM JUL'!D11+AGO!D11</f>
        <v>#REF!</v>
      </c>
      <c r="E11" s="58" t="e">
        <f>+'ACUM JUL'!E11+AGO!E11</f>
        <v>#REF!</v>
      </c>
      <c r="F11" s="58" t="e">
        <f>+'ACUM JUL'!F11+AGO!F11</f>
        <v>#REF!</v>
      </c>
      <c r="G11" s="58" t="e">
        <f>+'ACUM JUL'!G11+AGO!G11</f>
        <v>#REF!</v>
      </c>
      <c r="H11" s="58" t="e">
        <f>+'ACUM JUL'!H11+AGO!H11</f>
        <v>#REF!</v>
      </c>
      <c r="I11" s="58" t="e">
        <f>+'ACUM JUL'!I11+AGO!I11</f>
        <v>#REF!</v>
      </c>
      <c r="J11" s="58" t="e">
        <f>+'ACUM JUL'!J11+AGO!J11</f>
        <v>#REF!</v>
      </c>
      <c r="K11" s="58" t="e">
        <f>+'ACUM JUL'!K11+AGO!K11</f>
        <v>#REF!</v>
      </c>
      <c r="L11" s="58" t="e">
        <f>+'ACUM JUL'!L11+AGO!L11</f>
        <v>#REF!</v>
      </c>
      <c r="M11" s="7" t="e">
        <f t="shared" ref="M11:M67" si="0">SUM(D11:L11)</f>
        <v>#REF!</v>
      </c>
      <c r="O11" s="47"/>
      <c r="Q11" s="57"/>
    </row>
    <row r="12" spans="1:17">
      <c r="A12" s="42"/>
      <c r="C12" s="5" t="s">
        <v>101</v>
      </c>
      <c r="D12" s="58" t="e">
        <f>+'ACUM JUL'!D12+AGO!D12</f>
        <v>#REF!</v>
      </c>
      <c r="E12" s="58" t="e">
        <f>+'ACUM JUL'!E12+AGO!E12</f>
        <v>#REF!</v>
      </c>
      <c r="F12" s="58" t="e">
        <f>+'ACUM JUL'!F12+AGO!F12</f>
        <v>#REF!</v>
      </c>
      <c r="G12" s="58" t="e">
        <f>+'ACUM JUL'!G12+AGO!G12</f>
        <v>#REF!</v>
      </c>
      <c r="H12" s="58" t="e">
        <f>+'ACUM JUL'!H12+AGO!H12</f>
        <v>#REF!</v>
      </c>
      <c r="I12" s="58" t="e">
        <f>+'ACUM JUL'!I12+AGO!I12</f>
        <v>#REF!</v>
      </c>
      <c r="J12" s="58" t="e">
        <f>+'ACUM JUL'!J12+AGO!J12</f>
        <v>#REF!</v>
      </c>
      <c r="K12" s="58" t="e">
        <f>+'ACUM JUL'!K12+AGO!K12</f>
        <v>#REF!</v>
      </c>
      <c r="L12" s="58" t="e">
        <f>+'ACUM JUL'!L12+AGO!L12</f>
        <v>#REF!</v>
      </c>
      <c r="M12" s="7" t="e">
        <f t="shared" si="0"/>
        <v>#REF!</v>
      </c>
      <c r="O12" s="47"/>
      <c r="Q12" s="57"/>
    </row>
    <row r="13" spans="1:17">
      <c r="A13" s="42"/>
      <c r="C13" s="5" t="s">
        <v>102</v>
      </c>
      <c r="D13" s="58" t="e">
        <f>+'ACUM JUL'!D13+AGO!D13</f>
        <v>#REF!</v>
      </c>
      <c r="E13" s="58" t="e">
        <f>+'ACUM JUL'!E13+AGO!E13</f>
        <v>#REF!</v>
      </c>
      <c r="F13" s="58" t="e">
        <f>+'ACUM JUL'!F13+AGO!F13</f>
        <v>#REF!</v>
      </c>
      <c r="G13" s="58" t="e">
        <f>+'ACUM JUL'!G13+AGO!G13</f>
        <v>#REF!</v>
      </c>
      <c r="H13" s="58" t="e">
        <f>+'ACUM JUL'!H13+AGO!H13</f>
        <v>#REF!</v>
      </c>
      <c r="I13" s="58" t="e">
        <f>+'ACUM JUL'!I13+AGO!I13</f>
        <v>#REF!</v>
      </c>
      <c r="J13" s="58" t="e">
        <f>+'ACUM JUL'!J13+AGO!J13</f>
        <v>#REF!</v>
      </c>
      <c r="K13" s="58" t="e">
        <f>+'ACUM JUL'!K13+AGO!K13</f>
        <v>#REF!</v>
      </c>
      <c r="L13" s="58" t="e">
        <f>+'ACUM JUL'!L13+AGO!L13</f>
        <v>#REF!</v>
      </c>
      <c r="M13" s="7" t="e">
        <f t="shared" si="0"/>
        <v>#REF!</v>
      </c>
      <c r="O13" s="47"/>
      <c r="Q13" s="57"/>
    </row>
    <row r="14" spans="1:17">
      <c r="A14" s="42"/>
      <c r="C14" s="5" t="s">
        <v>103</v>
      </c>
      <c r="D14" s="58" t="e">
        <f>+'ACUM JUL'!D14+AGO!D14</f>
        <v>#REF!</v>
      </c>
      <c r="E14" s="58" t="e">
        <f>+'ACUM JUL'!E14+AGO!E14</f>
        <v>#REF!</v>
      </c>
      <c r="F14" s="58" t="e">
        <f>+'ACUM JUL'!F14+AGO!F14</f>
        <v>#REF!</v>
      </c>
      <c r="G14" s="58" t="e">
        <f>+'ACUM JUL'!G14+AGO!G14</f>
        <v>#REF!</v>
      </c>
      <c r="H14" s="58" t="e">
        <f>+'ACUM JUL'!H14+AGO!H14</f>
        <v>#REF!</v>
      </c>
      <c r="I14" s="58" t="e">
        <f>+'ACUM JUL'!I14+AGO!I14</f>
        <v>#REF!</v>
      </c>
      <c r="J14" s="58" t="e">
        <f>+'ACUM JUL'!J14+AGO!J14</f>
        <v>#REF!</v>
      </c>
      <c r="K14" s="58" t="e">
        <f>+'ACUM JUL'!K14+AGO!K14</f>
        <v>#REF!</v>
      </c>
      <c r="L14" s="58" t="e">
        <f>+'ACUM JUL'!L14+AGO!L14</f>
        <v>#REF!</v>
      </c>
      <c r="M14" s="7" t="e">
        <f t="shared" si="0"/>
        <v>#REF!</v>
      </c>
      <c r="O14" s="47"/>
      <c r="Q14" s="57"/>
    </row>
    <row r="15" spans="1:17">
      <c r="A15" s="42"/>
      <c r="C15" s="5" t="s">
        <v>104</v>
      </c>
      <c r="D15" s="58" t="e">
        <f>+'ACUM JUL'!D15+AGO!D15</f>
        <v>#REF!</v>
      </c>
      <c r="E15" s="58" t="e">
        <f>+'ACUM JUL'!E15+AGO!E15</f>
        <v>#REF!</v>
      </c>
      <c r="F15" s="58" t="e">
        <f>+'ACUM JUL'!F15+AGO!F15</f>
        <v>#REF!</v>
      </c>
      <c r="G15" s="58" t="e">
        <f>+'ACUM JUL'!G15+AGO!G15</f>
        <v>#REF!</v>
      </c>
      <c r="H15" s="58" t="e">
        <f>+'ACUM JUL'!H15+AGO!H15</f>
        <v>#REF!</v>
      </c>
      <c r="I15" s="58" t="e">
        <f>+'ACUM JUL'!I15+AGO!I15</f>
        <v>#REF!</v>
      </c>
      <c r="J15" s="58" t="e">
        <f>+'ACUM JUL'!J15+AGO!J15</f>
        <v>#REF!</v>
      </c>
      <c r="K15" s="58" t="e">
        <f>+'ACUM JUL'!K15+AGO!K15</f>
        <v>#REF!</v>
      </c>
      <c r="L15" s="58" t="e">
        <f>+'ACUM JUL'!L15+AGO!L15</f>
        <v>#REF!</v>
      </c>
      <c r="M15" s="7" t="e">
        <f t="shared" si="0"/>
        <v>#REF!</v>
      </c>
      <c r="O15" s="47"/>
      <c r="Q15" s="57"/>
    </row>
    <row r="16" spans="1:17">
      <c r="A16" s="42"/>
      <c r="C16" s="5" t="s">
        <v>105</v>
      </c>
      <c r="D16" s="58" t="e">
        <f>+'ACUM JUL'!D16+AGO!D16</f>
        <v>#REF!</v>
      </c>
      <c r="E16" s="58" t="e">
        <f>+'ACUM JUL'!E16+AGO!E16</f>
        <v>#REF!</v>
      </c>
      <c r="F16" s="58" t="e">
        <f>+'ACUM JUL'!F16+AGO!F16</f>
        <v>#REF!</v>
      </c>
      <c r="G16" s="58" t="e">
        <f>+'ACUM JUL'!G16+AGO!G16</f>
        <v>#REF!</v>
      </c>
      <c r="H16" s="58" t="e">
        <f>+'ACUM JUL'!H16+AGO!H16</f>
        <v>#REF!</v>
      </c>
      <c r="I16" s="58" t="e">
        <f>+'ACUM JUL'!I16+AGO!I16</f>
        <v>#REF!</v>
      </c>
      <c r="J16" s="58" t="e">
        <f>+'ACUM JUL'!J16+AGO!J16</f>
        <v>#REF!</v>
      </c>
      <c r="K16" s="58" t="e">
        <f>+'ACUM JUL'!K16+AGO!K16</f>
        <v>#REF!</v>
      </c>
      <c r="L16" s="58" t="e">
        <f>+'ACUM JUL'!L16+AGO!L16</f>
        <v>#REF!</v>
      </c>
      <c r="M16" s="7" t="e">
        <f t="shared" si="0"/>
        <v>#REF!</v>
      </c>
      <c r="O16" s="47"/>
      <c r="Q16" s="57"/>
    </row>
    <row r="17" spans="1:17">
      <c r="A17" s="42"/>
      <c r="C17" s="5" t="s">
        <v>18</v>
      </c>
      <c r="D17" s="58" t="e">
        <f>+'ACUM JUL'!D17+AGO!D17</f>
        <v>#REF!</v>
      </c>
      <c r="E17" s="58" t="e">
        <f>+'ACUM JUL'!E17+AGO!E17</f>
        <v>#REF!</v>
      </c>
      <c r="F17" s="58" t="e">
        <f>+'ACUM JUL'!F17+AGO!F17</f>
        <v>#REF!</v>
      </c>
      <c r="G17" s="58" t="e">
        <f>+'ACUM JUL'!G17+AGO!G17</f>
        <v>#REF!</v>
      </c>
      <c r="H17" s="58" t="e">
        <f>+'ACUM JUL'!H17+AGO!H17</f>
        <v>#REF!</v>
      </c>
      <c r="I17" s="58" t="e">
        <f>+'ACUM JUL'!I17+AGO!I17</f>
        <v>#REF!</v>
      </c>
      <c r="J17" s="58" t="e">
        <f>+'ACUM JUL'!J17+AGO!J17</f>
        <v>#REF!</v>
      </c>
      <c r="K17" s="58" t="e">
        <f>+'ACUM JUL'!K17+AGO!K17</f>
        <v>#REF!</v>
      </c>
      <c r="L17" s="58" t="e">
        <f>+'ACUM JUL'!L17+AGO!L17</f>
        <v>#REF!</v>
      </c>
      <c r="M17" s="7" t="e">
        <f t="shared" si="0"/>
        <v>#REF!</v>
      </c>
      <c r="O17" s="47"/>
      <c r="Q17" s="57"/>
    </row>
    <row r="18" spans="1:17">
      <c r="A18" s="42"/>
      <c r="C18" s="5" t="s">
        <v>19</v>
      </c>
      <c r="D18" s="58" t="e">
        <f>+'ACUM JUL'!D18+AGO!D18</f>
        <v>#REF!</v>
      </c>
      <c r="E18" s="58" t="e">
        <f>+'ACUM JUL'!E18+AGO!E18</f>
        <v>#REF!</v>
      </c>
      <c r="F18" s="58" t="e">
        <f>+'ACUM JUL'!F18+AGO!F18</f>
        <v>#REF!</v>
      </c>
      <c r="G18" s="58" t="e">
        <f>+'ACUM JUL'!G18+AGO!G18</f>
        <v>#REF!</v>
      </c>
      <c r="H18" s="58" t="e">
        <f>+'ACUM JUL'!H18+AGO!H18</f>
        <v>#REF!</v>
      </c>
      <c r="I18" s="58" t="e">
        <f>+'ACUM JUL'!I18+AGO!I18</f>
        <v>#REF!</v>
      </c>
      <c r="J18" s="58" t="e">
        <f>+'ACUM JUL'!J18+AGO!J18</f>
        <v>#REF!</v>
      </c>
      <c r="K18" s="58" t="e">
        <f>+'ACUM JUL'!K18+AGO!K18</f>
        <v>#REF!</v>
      </c>
      <c r="L18" s="58" t="e">
        <f>+'ACUM JUL'!L18+AGO!L18</f>
        <v>#REF!</v>
      </c>
      <c r="M18" s="7" t="e">
        <f t="shared" si="0"/>
        <v>#REF!</v>
      </c>
      <c r="O18" s="47"/>
      <c r="Q18" s="57"/>
    </row>
    <row r="19" spans="1:17">
      <c r="A19" s="42"/>
      <c r="C19" s="5" t="s">
        <v>106</v>
      </c>
      <c r="D19" s="58" t="e">
        <f>+'ACUM JUL'!D19+AGO!D19</f>
        <v>#REF!</v>
      </c>
      <c r="E19" s="58" t="e">
        <f>+'ACUM JUL'!E19+AGO!E19</f>
        <v>#REF!</v>
      </c>
      <c r="F19" s="58" t="e">
        <f>+'ACUM JUL'!F19+AGO!F19</f>
        <v>#REF!</v>
      </c>
      <c r="G19" s="58" t="e">
        <f>+'ACUM JUL'!G19+AGO!G19</f>
        <v>#REF!</v>
      </c>
      <c r="H19" s="58" t="e">
        <f>+'ACUM JUL'!H19+AGO!H19</f>
        <v>#REF!</v>
      </c>
      <c r="I19" s="58" t="e">
        <f>+'ACUM JUL'!I19+AGO!I19</f>
        <v>#REF!</v>
      </c>
      <c r="J19" s="58" t="e">
        <f>+'ACUM JUL'!J19+AGO!J19</f>
        <v>#REF!</v>
      </c>
      <c r="K19" s="58" t="e">
        <f>+'ACUM JUL'!K19+AGO!K19</f>
        <v>#REF!</v>
      </c>
      <c r="L19" s="58" t="e">
        <f>+'ACUM JUL'!L19+AGO!L19</f>
        <v>#REF!</v>
      </c>
      <c r="M19" s="7" t="e">
        <f t="shared" si="0"/>
        <v>#REF!</v>
      </c>
      <c r="O19" s="47"/>
      <c r="Q19" s="57"/>
    </row>
    <row r="20" spans="1:17">
      <c r="A20" s="42"/>
      <c r="C20" s="5" t="s">
        <v>107</v>
      </c>
      <c r="D20" s="58" t="e">
        <f>+'ACUM JUL'!D20+AGO!D20</f>
        <v>#REF!</v>
      </c>
      <c r="E20" s="58" t="e">
        <f>+'ACUM JUL'!E20+AGO!E20</f>
        <v>#REF!</v>
      </c>
      <c r="F20" s="58" t="e">
        <f>+'ACUM JUL'!F20+AGO!F20</f>
        <v>#REF!</v>
      </c>
      <c r="G20" s="58" t="e">
        <f>+'ACUM JUL'!G20+AGO!G20</f>
        <v>#REF!</v>
      </c>
      <c r="H20" s="58" t="e">
        <f>+'ACUM JUL'!H20+AGO!H20</f>
        <v>#REF!</v>
      </c>
      <c r="I20" s="58" t="e">
        <f>+'ACUM JUL'!I20+AGO!I20</f>
        <v>#REF!</v>
      </c>
      <c r="J20" s="58" t="e">
        <f>+'ACUM JUL'!J20+AGO!J20</f>
        <v>#REF!</v>
      </c>
      <c r="K20" s="58" t="e">
        <f>+'ACUM JUL'!K20+AGO!K20</f>
        <v>#REF!</v>
      </c>
      <c r="L20" s="58" t="e">
        <f>+'ACUM JUL'!L20+AGO!L20</f>
        <v>#REF!</v>
      </c>
      <c r="M20" s="7" t="e">
        <f t="shared" si="0"/>
        <v>#REF!</v>
      </c>
      <c r="O20" s="47"/>
      <c r="Q20" s="57"/>
    </row>
    <row r="21" spans="1:17">
      <c r="A21" s="42"/>
      <c r="C21" s="5" t="s">
        <v>20</v>
      </c>
      <c r="D21" s="58" t="e">
        <f>+'ACUM JUL'!D21+AGO!D21</f>
        <v>#REF!</v>
      </c>
      <c r="E21" s="58" t="e">
        <f>+'ACUM JUL'!E21+AGO!E21</f>
        <v>#REF!</v>
      </c>
      <c r="F21" s="58" t="e">
        <f>+'ACUM JUL'!F21+AGO!F21</f>
        <v>#REF!</v>
      </c>
      <c r="G21" s="58" t="e">
        <f>+'ACUM JUL'!G21+AGO!G21</f>
        <v>#REF!</v>
      </c>
      <c r="H21" s="58" t="e">
        <f>+'ACUM JUL'!H21+AGO!H21</f>
        <v>#REF!</v>
      </c>
      <c r="I21" s="58" t="e">
        <f>+'ACUM JUL'!I21+AGO!I21</f>
        <v>#REF!</v>
      </c>
      <c r="J21" s="58" t="e">
        <f>+'ACUM JUL'!J21+AGO!J21</f>
        <v>#REF!</v>
      </c>
      <c r="K21" s="58" t="e">
        <f>+'ACUM JUL'!K21+AGO!K21</f>
        <v>#REF!</v>
      </c>
      <c r="L21" s="58" t="e">
        <f>+'ACUM JUL'!L21+AGO!L21</f>
        <v>#REF!</v>
      </c>
      <c r="M21" s="7" t="e">
        <f t="shared" si="0"/>
        <v>#REF!</v>
      </c>
      <c r="O21" s="47"/>
      <c r="Q21" s="57"/>
    </row>
    <row r="22" spans="1:17">
      <c r="A22" s="42"/>
      <c r="C22" s="5" t="s">
        <v>22</v>
      </c>
      <c r="D22" s="58" t="e">
        <f>+'ACUM JUL'!D22+AGO!D22</f>
        <v>#REF!</v>
      </c>
      <c r="E22" s="58" t="e">
        <f>+'ACUM JUL'!E22+AGO!E22</f>
        <v>#REF!</v>
      </c>
      <c r="F22" s="58" t="e">
        <f>+'ACUM JUL'!F22+AGO!F22</f>
        <v>#REF!</v>
      </c>
      <c r="G22" s="58" t="e">
        <f>+'ACUM JUL'!G22+AGO!G22</f>
        <v>#REF!</v>
      </c>
      <c r="H22" s="58" t="e">
        <f>+'ACUM JUL'!H22+AGO!H22</f>
        <v>#REF!</v>
      </c>
      <c r="I22" s="58" t="e">
        <f>+'ACUM JUL'!I22+AGO!I22</f>
        <v>#REF!</v>
      </c>
      <c r="J22" s="58" t="e">
        <f>+'ACUM JUL'!J22+AGO!J22</f>
        <v>#REF!</v>
      </c>
      <c r="K22" s="58" t="e">
        <f>+'ACUM JUL'!K22+AGO!K22</f>
        <v>#REF!</v>
      </c>
      <c r="L22" s="58" t="e">
        <f>+'ACUM JUL'!L22+AGO!L22</f>
        <v>#REF!</v>
      </c>
      <c r="M22" s="7" t="e">
        <f t="shared" si="0"/>
        <v>#REF!</v>
      </c>
      <c r="O22" s="47"/>
      <c r="Q22" s="57"/>
    </row>
    <row r="23" spans="1:17">
      <c r="A23" s="42"/>
      <c r="C23" s="5" t="s">
        <v>108</v>
      </c>
      <c r="D23" s="58" t="e">
        <f>+'ACUM JUL'!D23+AGO!D23</f>
        <v>#REF!</v>
      </c>
      <c r="E23" s="58" t="e">
        <f>+'ACUM JUL'!E23+AGO!E23</f>
        <v>#REF!</v>
      </c>
      <c r="F23" s="58" t="e">
        <f>+'ACUM JUL'!F23+AGO!F23</f>
        <v>#REF!</v>
      </c>
      <c r="G23" s="58" t="e">
        <f>+'ACUM JUL'!G23+AGO!G23</f>
        <v>#REF!</v>
      </c>
      <c r="H23" s="58" t="e">
        <f>+'ACUM JUL'!H23+AGO!H23</f>
        <v>#REF!</v>
      </c>
      <c r="I23" s="58" t="e">
        <f>+'ACUM JUL'!I23+AGO!I23</f>
        <v>#REF!</v>
      </c>
      <c r="J23" s="58" t="e">
        <f>+'ACUM JUL'!J23+AGO!J23</f>
        <v>#REF!</v>
      </c>
      <c r="K23" s="58" t="e">
        <f>+'ACUM JUL'!K23+AGO!K23</f>
        <v>#REF!</v>
      </c>
      <c r="L23" s="58" t="e">
        <f>+'ACUM JUL'!L23+AGO!L23</f>
        <v>#REF!</v>
      </c>
      <c r="M23" s="7" t="e">
        <f t="shared" si="0"/>
        <v>#REF!</v>
      </c>
      <c r="O23" s="47"/>
      <c r="Q23" s="57"/>
    </row>
    <row r="24" spans="1:17">
      <c r="A24" s="42"/>
      <c r="C24" s="5" t="s">
        <v>109</v>
      </c>
      <c r="D24" s="58" t="e">
        <f>+'ACUM JUL'!D24+AGO!D24</f>
        <v>#REF!</v>
      </c>
      <c r="E24" s="58" t="e">
        <f>+'ACUM JUL'!E24+AGO!E24</f>
        <v>#REF!</v>
      </c>
      <c r="F24" s="58" t="e">
        <f>+'ACUM JUL'!F24+AGO!F24</f>
        <v>#REF!</v>
      </c>
      <c r="G24" s="58" t="e">
        <f>+'ACUM JUL'!G24+AGO!G24</f>
        <v>#REF!</v>
      </c>
      <c r="H24" s="58" t="e">
        <f>+'ACUM JUL'!H24+AGO!H24</f>
        <v>#REF!</v>
      </c>
      <c r="I24" s="58" t="e">
        <f>+'ACUM JUL'!I24+AGO!I24</f>
        <v>#REF!</v>
      </c>
      <c r="J24" s="58" t="e">
        <f>+'ACUM JUL'!J24+AGO!J24</f>
        <v>#REF!</v>
      </c>
      <c r="K24" s="58" t="e">
        <f>+'ACUM JUL'!K24+AGO!K24</f>
        <v>#REF!</v>
      </c>
      <c r="L24" s="58" t="e">
        <f>+'ACUM JUL'!L24+AGO!L24</f>
        <v>#REF!</v>
      </c>
      <c r="M24" s="7" t="e">
        <f t="shared" si="0"/>
        <v>#REF!</v>
      </c>
      <c r="O24" s="47"/>
      <c r="Q24" s="57"/>
    </row>
    <row r="25" spans="1:17">
      <c r="A25" s="42"/>
      <c r="C25" s="5" t="s">
        <v>110</v>
      </c>
      <c r="D25" s="58" t="e">
        <f>+'ACUM JUL'!D25+AGO!D25</f>
        <v>#REF!</v>
      </c>
      <c r="E25" s="58" t="e">
        <f>+'ACUM JUL'!E25+AGO!E25</f>
        <v>#REF!</v>
      </c>
      <c r="F25" s="58" t="e">
        <f>+'ACUM JUL'!F25+AGO!F25</f>
        <v>#REF!</v>
      </c>
      <c r="G25" s="58" t="e">
        <f>+'ACUM JUL'!G25+AGO!G25</f>
        <v>#REF!</v>
      </c>
      <c r="H25" s="58" t="e">
        <f>+'ACUM JUL'!H25+AGO!H25</f>
        <v>#REF!</v>
      </c>
      <c r="I25" s="58" t="e">
        <f>+'ACUM JUL'!I25+AGO!I25</f>
        <v>#REF!</v>
      </c>
      <c r="J25" s="58" t="e">
        <f>+'ACUM JUL'!J25+AGO!J25</f>
        <v>#REF!</v>
      </c>
      <c r="K25" s="58" t="e">
        <f>+'ACUM JUL'!K25+AGO!K25</f>
        <v>#REF!</v>
      </c>
      <c r="L25" s="58" t="e">
        <f>+'ACUM JUL'!L25+AGO!L25</f>
        <v>#REF!</v>
      </c>
      <c r="M25" s="7" t="e">
        <f t="shared" si="0"/>
        <v>#REF!</v>
      </c>
      <c r="O25" s="47"/>
      <c r="Q25" s="57"/>
    </row>
    <row r="26" spans="1:17">
      <c r="A26" s="42"/>
      <c r="C26" s="5" t="s">
        <v>27</v>
      </c>
      <c r="D26" s="58" t="e">
        <f>+'ACUM JUL'!D26+AGO!D26</f>
        <v>#REF!</v>
      </c>
      <c r="E26" s="58" t="e">
        <f>+'ACUM JUL'!E26+AGO!E26</f>
        <v>#REF!</v>
      </c>
      <c r="F26" s="58" t="e">
        <f>+'ACUM JUL'!F26+AGO!F26</f>
        <v>#REF!</v>
      </c>
      <c r="G26" s="58" t="e">
        <f>+'ACUM JUL'!G26+AGO!G26</f>
        <v>#REF!</v>
      </c>
      <c r="H26" s="58" t="e">
        <f>+'ACUM JUL'!H26+AGO!H26</f>
        <v>#REF!</v>
      </c>
      <c r="I26" s="58" t="e">
        <f>+'ACUM JUL'!I26+AGO!I26</f>
        <v>#REF!</v>
      </c>
      <c r="J26" s="58" t="e">
        <f>+'ACUM JUL'!J26+AGO!J26</f>
        <v>#REF!</v>
      </c>
      <c r="K26" s="58" t="e">
        <f>+'ACUM JUL'!K26+AGO!K26</f>
        <v>#REF!</v>
      </c>
      <c r="L26" s="58" t="e">
        <f>+'ACUM JUL'!L26+AGO!L26</f>
        <v>#REF!</v>
      </c>
      <c r="M26" s="7" t="e">
        <f t="shared" si="0"/>
        <v>#REF!</v>
      </c>
      <c r="O26" s="47"/>
      <c r="Q26" s="57"/>
    </row>
    <row r="27" spans="1:17">
      <c r="A27" s="42"/>
      <c r="C27" s="5" t="s">
        <v>28</v>
      </c>
      <c r="D27" s="58" t="e">
        <f>+'ACUM JUL'!D27+AGO!D27</f>
        <v>#REF!</v>
      </c>
      <c r="E27" s="58" t="e">
        <f>+'ACUM JUL'!E27+AGO!E27</f>
        <v>#REF!</v>
      </c>
      <c r="F27" s="58" t="e">
        <f>+'ACUM JUL'!F27+AGO!F27</f>
        <v>#REF!</v>
      </c>
      <c r="G27" s="58" t="e">
        <f>+'ACUM JUL'!G27+AGO!G27</f>
        <v>#REF!</v>
      </c>
      <c r="H27" s="58" t="e">
        <f>+'ACUM JUL'!H27+AGO!H27</f>
        <v>#REF!</v>
      </c>
      <c r="I27" s="58" t="e">
        <f>+'ACUM JUL'!I27+AGO!I27</f>
        <v>#REF!</v>
      </c>
      <c r="J27" s="58" t="e">
        <f>+'ACUM JUL'!J27+AGO!J27</f>
        <v>#REF!</v>
      </c>
      <c r="K27" s="58" t="e">
        <f>+'ACUM JUL'!K27+AGO!K27</f>
        <v>#REF!</v>
      </c>
      <c r="L27" s="58" t="e">
        <f>+'ACUM JUL'!L27+AGO!L27</f>
        <v>#REF!</v>
      </c>
      <c r="M27" s="7" t="e">
        <f t="shared" si="0"/>
        <v>#REF!</v>
      </c>
      <c r="O27" s="47"/>
      <c r="Q27" s="57"/>
    </row>
    <row r="28" spans="1:17">
      <c r="A28" s="42"/>
      <c r="C28" s="5" t="s">
        <v>111</v>
      </c>
      <c r="D28" s="58" t="e">
        <f>+'ACUM JUL'!D28+AGO!D28</f>
        <v>#REF!</v>
      </c>
      <c r="E28" s="58" t="e">
        <f>+'ACUM JUL'!E28+AGO!E28</f>
        <v>#REF!</v>
      </c>
      <c r="F28" s="58" t="e">
        <f>+'ACUM JUL'!F28+AGO!F28</f>
        <v>#REF!</v>
      </c>
      <c r="G28" s="58" t="e">
        <f>+'ACUM JUL'!G28+AGO!G28</f>
        <v>#REF!</v>
      </c>
      <c r="H28" s="58" t="e">
        <f>+'ACUM JUL'!H28+AGO!H28</f>
        <v>#REF!</v>
      </c>
      <c r="I28" s="58" t="e">
        <f>+'ACUM JUL'!I28+AGO!I28</f>
        <v>#REF!</v>
      </c>
      <c r="J28" s="58" t="e">
        <f>+'ACUM JUL'!J28+AGO!J28</f>
        <v>#REF!</v>
      </c>
      <c r="K28" s="58" t="e">
        <f>+'ACUM JUL'!K28+AGO!K28</f>
        <v>#REF!</v>
      </c>
      <c r="L28" s="58" t="e">
        <f>+'ACUM JUL'!L28+AGO!L28</f>
        <v>#REF!</v>
      </c>
      <c r="M28" s="7" t="e">
        <f t="shared" si="0"/>
        <v>#REF!</v>
      </c>
      <c r="O28" s="47"/>
      <c r="Q28" s="57"/>
    </row>
    <row r="29" spans="1:17">
      <c r="A29" s="42"/>
      <c r="C29" s="5" t="s">
        <v>112</v>
      </c>
      <c r="D29" s="58" t="e">
        <f>+'ACUM JUL'!D29+AGO!D29</f>
        <v>#REF!</v>
      </c>
      <c r="E29" s="58" t="e">
        <f>+'ACUM JUL'!E29+AGO!E29</f>
        <v>#REF!</v>
      </c>
      <c r="F29" s="58" t="e">
        <f>+'ACUM JUL'!F29+AGO!F29</f>
        <v>#REF!</v>
      </c>
      <c r="G29" s="58" t="e">
        <f>+'ACUM JUL'!G29+AGO!G29</f>
        <v>#REF!</v>
      </c>
      <c r="H29" s="58" t="e">
        <f>+'ACUM JUL'!H29+AGO!H29</f>
        <v>#REF!</v>
      </c>
      <c r="I29" s="58" t="e">
        <f>+'ACUM JUL'!I29+AGO!I29</f>
        <v>#REF!</v>
      </c>
      <c r="J29" s="58" t="e">
        <f>+'ACUM JUL'!J29+AGO!J29</f>
        <v>#REF!</v>
      </c>
      <c r="K29" s="58" t="e">
        <f>+'ACUM JUL'!K29+AGO!K29</f>
        <v>#REF!</v>
      </c>
      <c r="L29" s="58" t="e">
        <f>+'ACUM JUL'!L29+AGO!L29</f>
        <v>#REF!</v>
      </c>
      <c r="M29" s="7" t="e">
        <f t="shared" si="0"/>
        <v>#REF!</v>
      </c>
      <c r="O29" s="47"/>
      <c r="Q29" s="57"/>
    </row>
    <row r="30" spans="1:17">
      <c r="A30" s="42"/>
      <c r="C30" s="5" t="s">
        <v>113</v>
      </c>
      <c r="D30" s="58" t="e">
        <f>+'ACUM JUL'!D30+AGO!D30</f>
        <v>#REF!</v>
      </c>
      <c r="E30" s="58" t="e">
        <f>+'ACUM JUL'!E30+AGO!E30</f>
        <v>#REF!</v>
      </c>
      <c r="F30" s="58" t="e">
        <f>+'ACUM JUL'!F30+AGO!F30</f>
        <v>#REF!</v>
      </c>
      <c r="G30" s="58" t="e">
        <f>+'ACUM JUL'!G30+AGO!G30</f>
        <v>#REF!</v>
      </c>
      <c r="H30" s="58" t="e">
        <f>+'ACUM JUL'!H30+AGO!H30</f>
        <v>#REF!</v>
      </c>
      <c r="I30" s="58" t="e">
        <f>+'ACUM JUL'!I30+AGO!I30</f>
        <v>#REF!</v>
      </c>
      <c r="J30" s="58" t="e">
        <f>+'ACUM JUL'!J30+AGO!J30</f>
        <v>#REF!</v>
      </c>
      <c r="K30" s="58" t="e">
        <f>+'ACUM JUL'!K30+AGO!K30</f>
        <v>#REF!</v>
      </c>
      <c r="L30" s="58" t="e">
        <f>+'ACUM JUL'!L30+AGO!L30</f>
        <v>#REF!</v>
      </c>
      <c r="M30" s="7" t="e">
        <f t="shared" si="0"/>
        <v>#REF!</v>
      </c>
      <c r="O30" s="47"/>
      <c r="Q30" s="57"/>
    </row>
    <row r="31" spans="1:17">
      <c r="A31" s="42"/>
      <c r="C31" s="5" t="s">
        <v>32</v>
      </c>
      <c r="D31" s="58" t="e">
        <f>+'ACUM JUL'!D31+AGO!D31</f>
        <v>#REF!</v>
      </c>
      <c r="E31" s="58" t="e">
        <f>+'ACUM JUL'!E31+AGO!E31</f>
        <v>#REF!</v>
      </c>
      <c r="F31" s="58" t="e">
        <f>+'ACUM JUL'!F31+AGO!F31</f>
        <v>#REF!</v>
      </c>
      <c r="G31" s="58" t="e">
        <f>+'ACUM JUL'!G31+AGO!G31</f>
        <v>#REF!</v>
      </c>
      <c r="H31" s="58" t="e">
        <f>+'ACUM JUL'!H31+AGO!H31</f>
        <v>#REF!</v>
      </c>
      <c r="I31" s="58" t="e">
        <f>+'ACUM JUL'!I31+AGO!I31</f>
        <v>#REF!</v>
      </c>
      <c r="J31" s="58" t="e">
        <f>+'ACUM JUL'!J31+AGO!J31</f>
        <v>#REF!</v>
      </c>
      <c r="K31" s="58" t="e">
        <f>+'ACUM JUL'!K31+AGO!K31</f>
        <v>#REF!</v>
      </c>
      <c r="L31" s="58" t="e">
        <f>+'ACUM JUL'!L31+AGO!L31</f>
        <v>#REF!</v>
      </c>
      <c r="M31" s="7" t="e">
        <f t="shared" si="0"/>
        <v>#REF!</v>
      </c>
      <c r="O31" s="47"/>
      <c r="Q31" s="57"/>
    </row>
    <row r="32" spans="1:17">
      <c r="A32" s="42"/>
      <c r="C32" s="5" t="s">
        <v>33</v>
      </c>
      <c r="D32" s="58" t="e">
        <f>+'ACUM JUL'!D32+AGO!D32</f>
        <v>#REF!</v>
      </c>
      <c r="E32" s="58" t="e">
        <f>+'ACUM JUL'!E32+AGO!E32</f>
        <v>#REF!</v>
      </c>
      <c r="F32" s="58" t="e">
        <f>+'ACUM JUL'!F32+AGO!F32</f>
        <v>#REF!</v>
      </c>
      <c r="G32" s="58" t="e">
        <f>+'ACUM JUL'!G32+AGO!G32</f>
        <v>#REF!</v>
      </c>
      <c r="H32" s="58" t="e">
        <f>+'ACUM JUL'!H32+AGO!H32</f>
        <v>#REF!</v>
      </c>
      <c r="I32" s="58" t="e">
        <f>+'ACUM JUL'!I32+AGO!I32</f>
        <v>#REF!</v>
      </c>
      <c r="J32" s="58" t="e">
        <f>+'ACUM JUL'!J32+AGO!J32</f>
        <v>#REF!</v>
      </c>
      <c r="K32" s="58" t="e">
        <f>+'ACUM JUL'!K32+AGO!K32</f>
        <v>#REF!</v>
      </c>
      <c r="L32" s="58" t="e">
        <f>+'ACUM JUL'!L32+AGO!L32</f>
        <v>#REF!</v>
      </c>
      <c r="M32" s="7" t="e">
        <f t="shared" si="0"/>
        <v>#REF!</v>
      </c>
      <c r="O32" s="47"/>
      <c r="Q32" s="57"/>
    </row>
    <row r="33" spans="1:17">
      <c r="A33" s="42"/>
      <c r="C33" s="5" t="s">
        <v>34</v>
      </c>
      <c r="D33" s="58" t="e">
        <f>+'ACUM JUL'!D33+AGO!D33</f>
        <v>#REF!</v>
      </c>
      <c r="E33" s="58" t="e">
        <f>+'ACUM JUL'!E33+AGO!E33</f>
        <v>#REF!</v>
      </c>
      <c r="F33" s="58" t="e">
        <f>+'ACUM JUL'!F33+AGO!F33</f>
        <v>#REF!</v>
      </c>
      <c r="G33" s="58" t="e">
        <f>+'ACUM JUL'!G33+AGO!G33</f>
        <v>#REF!</v>
      </c>
      <c r="H33" s="58" t="e">
        <f>+'ACUM JUL'!H33+AGO!H33</f>
        <v>#REF!</v>
      </c>
      <c r="I33" s="58" t="e">
        <f>+'ACUM JUL'!I33+AGO!I33</f>
        <v>#REF!</v>
      </c>
      <c r="J33" s="58" t="e">
        <f>+'ACUM JUL'!J33+AGO!J33</f>
        <v>#REF!</v>
      </c>
      <c r="K33" s="58" t="e">
        <f>+'ACUM JUL'!K33+AGO!K33</f>
        <v>#REF!</v>
      </c>
      <c r="L33" s="58" t="e">
        <f>+'ACUM JUL'!L33+AGO!L33</f>
        <v>#REF!</v>
      </c>
      <c r="M33" s="7" t="e">
        <f t="shared" si="0"/>
        <v>#REF!</v>
      </c>
      <c r="O33" s="47"/>
      <c r="Q33" s="57"/>
    </row>
    <row r="34" spans="1:17">
      <c r="A34" s="42"/>
      <c r="C34" s="5" t="s">
        <v>114</v>
      </c>
      <c r="D34" s="58" t="e">
        <f>+'ACUM JUL'!D34+AGO!D34</f>
        <v>#REF!</v>
      </c>
      <c r="E34" s="58" t="e">
        <f>+'ACUM JUL'!E34+AGO!E34</f>
        <v>#REF!</v>
      </c>
      <c r="F34" s="58" t="e">
        <f>+'ACUM JUL'!F34+AGO!F34</f>
        <v>#REF!</v>
      </c>
      <c r="G34" s="58" t="e">
        <f>+'ACUM JUL'!G34+AGO!G34</f>
        <v>#REF!</v>
      </c>
      <c r="H34" s="58" t="e">
        <f>+'ACUM JUL'!H34+AGO!H34</f>
        <v>#REF!</v>
      </c>
      <c r="I34" s="58" t="e">
        <f>+'ACUM JUL'!I34+AGO!I34</f>
        <v>#REF!</v>
      </c>
      <c r="J34" s="58" t="e">
        <f>+'ACUM JUL'!J34+AGO!J34</f>
        <v>#REF!</v>
      </c>
      <c r="K34" s="58" t="e">
        <f>+'ACUM JUL'!K34+AGO!K34</f>
        <v>#REF!</v>
      </c>
      <c r="L34" s="58" t="e">
        <f>+'ACUM JUL'!L34+AGO!L34</f>
        <v>#REF!</v>
      </c>
      <c r="M34" s="7" t="e">
        <f t="shared" si="0"/>
        <v>#REF!</v>
      </c>
      <c r="O34" s="47"/>
      <c r="Q34" s="57"/>
    </row>
    <row r="35" spans="1:17">
      <c r="A35" s="42"/>
      <c r="C35" s="5" t="s">
        <v>36</v>
      </c>
      <c r="D35" s="58" t="e">
        <f>+'ACUM JUL'!D35+AGO!D35</f>
        <v>#REF!</v>
      </c>
      <c r="E35" s="58" t="e">
        <f>+'ACUM JUL'!E35+AGO!E35</f>
        <v>#REF!</v>
      </c>
      <c r="F35" s="58" t="e">
        <f>+'ACUM JUL'!F35+AGO!F35</f>
        <v>#REF!</v>
      </c>
      <c r="G35" s="58" t="e">
        <f>+'ACUM JUL'!G35+AGO!G35</f>
        <v>#REF!</v>
      </c>
      <c r="H35" s="58" t="e">
        <f>+'ACUM JUL'!H35+AGO!H35</f>
        <v>#REF!</v>
      </c>
      <c r="I35" s="58" t="e">
        <f>+'ACUM JUL'!I35+AGO!I35</f>
        <v>#REF!</v>
      </c>
      <c r="J35" s="58" t="e">
        <f>+'ACUM JUL'!J35+AGO!J35</f>
        <v>#REF!</v>
      </c>
      <c r="K35" s="58" t="e">
        <f>+'ACUM JUL'!K35+AGO!K35</f>
        <v>#REF!</v>
      </c>
      <c r="L35" s="58" t="e">
        <f>+'ACUM JUL'!L35+AGO!L35</f>
        <v>#REF!</v>
      </c>
      <c r="M35" s="7" t="e">
        <f t="shared" si="0"/>
        <v>#REF!</v>
      </c>
      <c r="O35" s="47"/>
      <c r="Q35" s="57"/>
    </row>
    <row r="36" spans="1:17">
      <c r="A36" s="42"/>
      <c r="C36" s="5" t="s">
        <v>37</v>
      </c>
      <c r="D36" s="58" t="e">
        <f>+'ACUM JUL'!D36+AGO!D36</f>
        <v>#REF!</v>
      </c>
      <c r="E36" s="58" t="e">
        <f>+'ACUM JUL'!E36+AGO!E36</f>
        <v>#REF!</v>
      </c>
      <c r="F36" s="58" t="e">
        <f>+'ACUM JUL'!F36+AGO!F36</f>
        <v>#REF!</v>
      </c>
      <c r="G36" s="58" t="e">
        <f>+'ACUM JUL'!G36+AGO!G36</f>
        <v>#REF!</v>
      </c>
      <c r="H36" s="58" t="e">
        <f>+'ACUM JUL'!H36+AGO!H36</f>
        <v>#REF!</v>
      </c>
      <c r="I36" s="58" t="e">
        <f>+'ACUM JUL'!I36+AGO!I36</f>
        <v>#REF!</v>
      </c>
      <c r="J36" s="58" t="e">
        <f>+'ACUM JUL'!J36+AGO!J36</f>
        <v>#REF!</v>
      </c>
      <c r="K36" s="58" t="e">
        <f>+'ACUM JUL'!K36+AGO!K36</f>
        <v>#REF!</v>
      </c>
      <c r="L36" s="58" t="e">
        <f>+'ACUM JUL'!L36+AGO!L36</f>
        <v>#REF!</v>
      </c>
      <c r="M36" s="7" t="e">
        <f t="shared" si="0"/>
        <v>#REF!</v>
      </c>
      <c r="O36" s="47"/>
      <c r="Q36" s="57"/>
    </row>
    <row r="37" spans="1:17">
      <c r="A37" s="42"/>
      <c r="C37" s="5" t="s">
        <v>38</v>
      </c>
      <c r="D37" s="58" t="e">
        <f>+'ACUM JUL'!D37+AGO!D37</f>
        <v>#REF!</v>
      </c>
      <c r="E37" s="58" t="e">
        <f>+'ACUM JUL'!E37+AGO!E37</f>
        <v>#REF!</v>
      </c>
      <c r="F37" s="58" t="e">
        <f>+'ACUM JUL'!F37+AGO!F37</f>
        <v>#REF!</v>
      </c>
      <c r="G37" s="58" t="e">
        <f>+'ACUM JUL'!G37+AGO!G37</f>
        <v>#REF!</v>
      </c>
      <c r="H37" s="58" t="e">
        <f>+'ACUM JUL'!H37+AGO!H37</f>
        <v>#REF!</v>
      </c>
      <c r="I37" s="58" t="e">
        <f>+'ACUM JUL'!I37+AGO!I37</f>
        <v>#REF!</v>
      </c>
      <c r="J37" s="58" t="e">
        <f>+'ACUM JUL'!J37+AGO!J37</f>
        <v>#REF!</v>
      </c>
      <c r="K37" s="58" t="e">
        <f>+'ACUM JUL'!K37+AGO!K37</f>
        <v>#REF!</v>
      </c>
      <c r="L37" s="58" t="e">
        <f>+'ACUM JUL'!L37+AGO!L37</f>
        <v>#REF!</v>
      </c>
      <c r="M37" s="7" t="e">
        <f t="shared" si="0"/>
        <v>#REF!</v>
      </c>
      <c r="O37" s="47"/>
      <c r="Q37" s="57"/>
    </row>
    <row r="38" spans="1:17">
      <c r="A38" s="42"/>
      <c r="C38" s="5" t="s">
        <v>39</v>
      </c>
      <c r="D38" s="58" t="e">
        <f>+'ACUM JUL'!D38+AGO!D38</f>
        <v>#REF!</v>
      </c>
      <c r="E38" s="58" t="e">
        <f>+'ACUM JUL'!E38+AGO!E38</f>
        <v>#REF!</v>
      </c>
      <c r="F38" s="58" t="e">
        <f>+'ACUM JUL'!F38+AGO!F38</f>
        <v>#REF!</v>
      </c>
      <c r="G38" s="58" t="e">
        <f>+'ACUM JUL'!G38+AGO!G38</f>
        <v>#REF!</v>
      </c>
      <c r="H38" s="58" t="e">
        <f>+'ACUM JUL'!H38+AGO!H38</f>
        <v>#REF!</v>
      </c>
      <c r="I38" s="58" t="e">
        <f>+'ACUM JUL'!I38+AGO!I38</f>
        <v>#REF!</v>
      </c>
      <c r="J38" s="58" t="e">
        <f>+'ACUM JUL'!J38+AGO!J38</f>
        <v>#REF!</v>
      </c>
      <c r="K38" s="58" t="e">
        <f>+'ACUM JUL'!K38+AGO!K38</f>
        <v>#REF!</v>
      </c>
      <c r="L38" s="58" t="e">
        <f>+'ACUM JUL'!L38+AGO!L38</f>
        <v>#REF!</v>
      </c>
      <c r="M38" s="7" t="e">
        <f t="shared" si="0"/>
        <v>#REF!</v>
      </c>
      <c r="O38" s="47"/>
      <c r="Q38" s="57"/>
    </row>
    <row r="39" spans="1:17">
      <c r="A39" s="42"/>
      <c r="C39" s="5" t="s">
        <v>40</v>
      </c>
      <c r="D39" s="58" t="e">
        <f>+'ACUM JUL'!D39+AGO!D39</f>
        <v>#REF!</v>
      </c>
      <c r="E39" s="58" t="e">
        <f>+'ACUM JUL'!E39+AGO!E39</f>
        <v>#REF!</v>
      </c>
      <c r="F39" s="58" t="e">
        <f>+'ACUM JUL'!F39+AGO!F39</f>
        <v>#REF!</v>
      </c>
      <c r="G39" s="58" t="e">
        <f>+'ACUM JUL'!G39+AGO!G39</f>
        <v>#REF!</v>
      </c>
      <c r="H39" s="58" t="e">
        <f>+'ACUM JUL'!H39+AGO!H39</f>
        <v>#REF!</v>
      </c>
      <c r="I39" s="58" t="e">
        <f>+'ACUM JUL'!I39+AGO!I39</f>
        <v>#REF!</v>
      </c>
      <c r="J39" s="58" t="e">
        <f>+'ACUM JUL'!J39+AGO!J39</f>
        <v>#REF!</v>
      </c>
      <c r="K39" s="58" t="e">
        <f>+'ACUM JUL'!K39+AGO!K39</f>
        <v>#REF!</v>
      </c>
      <c r="L39" s="58" t="e">
        <f>+'ACUM JUL'!L39+AGO!L39</f>
        <v>#REF!</v>
      </c>
      <c r="M39" s="7" t="e">
        <f t="shared" si="0"/>
        <v>#REF!</v>
      </c>
      <c r="O39" s="47"/>
      <c r="Q39" s="57"/>
    </row>
    <row r="40" spans="1:17">
      <c r="A40" s="42"/>
      <c r="C40" s="85" t="s">
        <v>41</v>
      </c>
      <c r="D40" s="86" t="e">
        <f>+'ACUM JUL'!D40+AGO!D40</f>
        <v>#REF!</v>
      </c>
      <c r="E40" s="86" t="e">
        <f>+'ACUM JUL'!E40+AGO!E40</f>
        <v>#REF!</v>
      </c>
      <c r="F40" s="86" t="e">
        <f>+'ACUM JUL'!F40+AGO!F40</f>
        <v>#REF!</v>
      </c>
      <c r="G40" s="86" t="e">
        <f>+'ACUM JUL'!G40+AGO!G40</f>
        <v>#REF!</v>
      </c>
      <c r="H40" s="86" t="e">
        <f>+'ACUM JUL'!H40+AGO!H40</f>
        <v>#REF!</v>
      </c>
      <c r="I40" s="86" t="e">
        <f>+'ACUM JUL'!I40+AGO!I40</f>
        <v>#REF!</v>
      </c>
      <c r="J40" s="86" t="e">
        <f>+'ACUM JUL'!J40+AGO!J40</f>
        <v>#REF!</v>
      </c>
      <c r="K40" s="86" t="e">
        <f>+'ACUM JUL'!K40+AGO!K40</f>
        <v>#REF!</v>
      </c>
      <c r="L40" s="86" t="e">
        <f>+'ACUM JUL'!L40+AGO!L40</f>
        <v>#REF!</v>
      </c>
      <c r="M40" s="87" t="e">
        <f t="shared" si="0"/>
        <v>#REF!</v>
      </c>
      <c r="O40" s="47"/>
      <c r="Q40" s="57"/>
    </row>
    <row r="41" spans="1:17">
      <c r="A41" s="42"/>
      <c r="C41" s="5" t="s">
        <v>42</v>
      </c>
      <c r="D41" s="58" t="e">
        <f>+'ACUM JUL'!D41+AGO!D41</f>
        <v>#REF!</v>
      </c>
      <c r="E41" s="58" t="e">
        <f>+'ACUM JUL'!E41+AGO!E41</f>
        <v>#REF!</v>
      </c>
      <c r="F41" s="58" t="e">
        <f>+'ACUM JUL'!F41+AGO!F41</f>
        <v>#REF!</v>
      </c>
      <c r="G41" s="58" t="e">
        <f>+'ACUM JUL'!G41+AGO!G41</f>
        <v>#REF!</v>
      </c>
      <c r="H41" s="58" t="e">
        <f>+'ACUM JUL'!H41+AGO!H41</f>
        <v>#REF!</v>
      </c>
      <c r="I41" s="58" t="e">
        <f>+'ACUM JUL'!I41+AGO!I41</f>
        <v>#REF!</v>
      </c>
      <c r="J41" s="58" t="e">
        <f>+'ACUM JUL'!J41+AGO!J41</f>
        <v>#REF!</v>
      </c>
      <c r="K41" s="58" t="e">
        <f>+'ACUM JUL'!K41+AGO!K41</f>
        <v>#REF!</v>
      </c>
      <c r="L41" s="58" t="e">
        <f>+'ACUM JUL'!L41+AGO!L41</f>
        <v>#REF!</v>
      </c>
      <c r="M41" s="7" t="e">
        <f t="shared" si="0"/>
        <v>#REF!</v>
      </c>
      <c r="O41" s="47"/>
      <c r="Q41" s="57"/>
    </row>
    <row r="42" spans="1:17">
      <c r="A42" s="42"/>
      <c r="C42" s="5" t="s">
        <v>115</v>
      </c>
      <c r="D42" s="58" t="e">
        <f>+'ACUM JUL'!D42+AGO!D42</f>
        <v>#REF!</v>
      </c>
      <c r="E42" s="58" t="e">
        <f>+'ACUM JUL'!E42+AGO!E42</f>
        <v>#REF!</v>
      </c>
      <c r="F42" s="58" t="e">
        <f>+'ACUM JUL'!F42+AGO!F42</f>
        <v>#REF!</v>
      </c>
      <c r="G42" s="58" t="e">
        <f>+'ACUM JUL'!G42+AGO!G42</f>
        <v>#REF!</v>
      </c>
      <c r="H42" s="58" t="e">
        <f>+'ACUM JUL'!H42+AGO!H42</f>
        <v>#REF!</v>
      </c>
      <c r="I42" s="58" t="e">
        <f>+'ACUM JUL'!I42+AGO!I42</f>
        <v>#REF!</v>
      </c>
      <c r="J42" s="58" t="e">
        <f>+'ACUM JUL'!J42+AGO!J42</f>
        <v>#REF!</v>
      </c>
      <c r="K42" s="58" t="e">
        <f>+'ACUM JUL'!K42+AGO!K42</f>
        <v>#REF!</v>
      </c>
      <c r="L42" s="58" t="e">
        <f>+'ACUM JUL'!L42+AGO!L42</f>
        <v>#REF!</v>
      </c>
      <c r="M42" s="7" t="e">
        <f t="shared" si="0"/>
        <v>#REF!</v>
      </c>
      <c r="O42" s="47"/>
      <c r="Q42" s="57"/>
    </row>
    <row r="43" spans="1:17">
      <c r="A43" s="42"/>
      <c r="C43" s="5" t="s">
        <v>116</v>
      </c>
      <c r="D43" s="58" t="e">
        <f>+'ACUM JUL'!D43+AGO!D43</f>
        <v>#REF!</v>
      </c>
      <c r="E43" s="58" t="e">
        <f>+'ACUM JUL'!E43+AGO!E43</f>
        <v>#REF!</v>
      </c>
      <c r="F43" s="58" t="e">
        <f>+'ACUM JUL'!F43+AGO!F43</f>
        <v>#REF!</v>
      </c>
      <c r="G43" s="58" t="e">
        <f>+'ACUM JUL'!G43+AGO!G43</f>
        <v>#REF!</v>
      </c>
      <c r="H43" s="58" t="e">
        <f>+'ACUM JUL'!H43+AGO!H43</f>
        <v>#REF!</v>
      </c>
      <c r="I43" s="58" t="e">
        <f>+'ACUM JUL'!I43+AGO!I43</f>
        <v>#REF!</v>
      </c>
      <c r="J43" s="58" t="e">
        <f>+'ACUM JUL'!J43+AGO!J43</f>
        <v>#REF!</v>
      </c>
      <c r="K43" s="58" t="e">
        <f>+'ACUM JUL'!K43+AGO!K43</f>
        <v>#REF!</v>
      </c>
      <c r="L43" s="58" t="e">
        <f>+'ACUM JUL'!L43+AGO!L43</f>
        <v>#REF!</v>
      </c>
      <c r="M43" s="7" t="e">
        <f t="shared" si="0"/>
        <v>#REF!</v>
      </c>
      <c r="O43" s="47"/>
      <c r="Q43" s="57"/>
    </row>
    <row r="44" spans="1:17">
      <c r="A44" s="42"/>
      <c r="C44" s="5" t="s">
        <v>117</v>
      </c>
      <c r="D44" s="58" t="e">
        <f>+'ACUM JUL'!D44+AGO!D44</f>
        <v>#REF!</v>
      </c>
      <c r="E44" s="58" t="e">
        <f>+'ACUM JUL'!E44+AGO!E44</f>
        <v>#REF!</v>
      </c>
      <c r="F44" s="58" t="e">
        <f>+'ACUM JUL'!F44+AGO!F44</f>
        <v>#REF!</v>
      </c>
      <c r="G44" s="58" t="e">
        <f>+'ACUM JUL'!G44+AGO!G44</f>
        <v>#REF!</v>
      </c>
      <c r="H44" s="58" t="e">
        <f>+'ACUM JUL'!H44+AGO!H44</f>
        <v>#REF!</v>
      </c>
      <c r="I44" s="58" t="e">
        <f>+'ACUM JUL'!I44+AGO!I44</f>
        <v>#REF!</v>
      </c>
      <c r="J44" s="58" t="e">
        <f>+'ACUM JUL'!J44+AGO!J44</f>
        <v>#REF!</v>
      </c>
      <c r="K44" s="58" t="e">
        <f>+'ACUM JUL'!K44+AGO!K44</f>
        <v>#REF!</v>
      </c>
      <c r="L44" s="58" t="e">
        <f>+'ACUM JUL'!L44+AGO!L44</f>
        <v>#REF!</v>
      </c>
      <c r="M44" s="7" t="e">
        <f t="shared" si="0"/>
        <v>#REF!</v>
      </c>
      <c r="O44" s="47"/>
      <c r="Q44" s="57"/>
    </row>
    <row r="45" spans="1:17">
      <c r="A45" s="42"/>
      <c r="C45" s="5" t="s">
        <v>46</v>
      </c>
      <c r="D45" s="58" t="e">
        <f>+'ACUM JUL'!D45+AGO!D45</f>
        <v>#REF!</v>
      </c>
      <c r="E45" s="58" t="e">
        <f>+'ACUM JUL'!E45+AGO!E45</f>
        <v>#REF!</v>
      </c>
      <c r="F45" s="58" t="e">
        <f>+'ACUM JUL'!F45+AGO!F45</f>
        <v>#REF!</v>
      </c>
      <c r="G45" s="58" t="e">
        <f>+'ACUM JUL'!G45+AGO!G45</f>
        <v>#REF!</v>
      </c>
      <c r="H45" s="58" t="e">
        <f>+'ACUM JUL'!H45+AGO!H45</f>
        <v>#REF!</v>
      </c>
      <c r="I45" s="58" t="e">
        <f>+'ACUM JUL'!I45+AGO!I45</f>
        <v>#REF!</v>
      </c>
      <c r="J45" s="58" t="e">
        <f>+'ACUM JUL'!J45+AGO!J45</f>
        <v>#REF!</v>
      </c>
      <c r="K45" s="58" t="e">
        <f>+'ACUM JUL'!K45+AGO!K45</f>
        <v>#REF!</v>
      </c>
      <c r="L45" s="58" t="e">
        <f>+'ACUM JUL'!L45+AGO!L45</f>
        <v>#REF!</v>
      </c>
      <c r="M45" s="7" t="e">
        <f t="shared" si="0"/>
        <v>#REF!</v>
      </c>
      <c r="O45" s="47"/>
      <c r="Q45" s="57"/>
    </row>
    <row r="46" spans="1:17">
      <c r="A46" s="42"/>
      <c r="C46" s="5" t="s">
        <v>47</v>
      </c>
      <c r="D46" s="58" t="e">
        <f>+'ACUM JUL'!D46+AGO!D46</f>
        <v>#REF!</v>
      </c>
      <c r="E46" s="58" t="e">
        <f>+'ACUM JUL'!E46+AGO!E46</f>
        <v>#REF!</v>
      </c>
      <c r="F46" s="58" t="e">
        <f>+'ACUM JUL'!F46+AGO!F46</f>
        <v>#REF!</v>
      </c>
      <c r="G46" s="58" t="e">
        <f>+'ACUM JUL'!G46+AGO!G46</f>
        <v>#REF!</v>
      </c>
      <c r="H46" s="58" t="e">
        <f>+'ACUM JUL'!H46+AGO!H46</f>
        <v>#REF!</v>
      </c>
      <c r="I46" s="58" t="e">
        <f>+'ACUM JUL'!I46+AGO!I46</f>
        <v>#REF!</v>
      </c>
      <c r="J46" s="58" t="e">
        <f>+'ACUM JUL'!J46+AGO!J46</f>
        <v>#REF!</v>
      </c>
      <c r="K46" s="58" t="e">
        <f>+'ACUM JUL'!K46+AGO!K46</f>
        <v>#REF!</v>
      </c>
      <c r="L46" s="58" t="e">
        <f>+'ACUM JUL'!L46+AGO!L46</f>
        <v>#REF!</v>
      </c>
      <c r="M46" s="7" t="e">
        <f t="shared" si="0"/>
        <v>#REF!</v>
      </c>
      <c r="O46" s="47"/>
      <c r="Q46" s="57"/>
    </row>
    <row r="47" spans="1:17">
      <c r="A47" s="42"/>
      <c r="C47" s="5" t="s">
        <v>48</v>
      </c>
      <c r="D47" s="58" t="e">
        <f>+'ACUM JUL'!D47+AGO!D47</f>
        <v>#REF!</v>
      </c>
      <c r="E47" s="58" t="e">
        <f>+'ACUM JUL'!E47+AGO!E47</f>
        <v>#REF!</v>
      </c>
      <c r="F47" s="58" t="e">
        <f>+'ACUM JUL'!F47+AGO!F47</f>
        <v>#REF!</v>
      </c>
      <c r="G47" s="58" t="e">
        <f>+'ACUM JUL'!G47+AGO!G47</f>
        <v>#REF!</v>
      </c>
      <c r="H47" s="58" t="e">
        <f>+'ACUM JUL'!H47+AGO!H47</f>
        <v>#REF!</v>
      </c>
      <c r="I47" s="58" t="e">
        <f>+'ACUM JUL'!I47+AGO!I47</f>
        <v>#REF!</v>
      </c>
      <c r="J47" s="58" t="e">
        <f>+'ACUM JUL'!J47+AGO!J47</f>
        <v>#REF!</v>
      </c>
      <c r="K47" s="58" t="e">
        <f>+'ACUM JUL'!K47+AGO!K47</f>
        <v>#REF!</v>
      </c>
      <c r="L47" s="58" t="e">
        <f>+'ACUM JUL'!L47+AGO!L47</f>
        <v>#REF!</v>
      </c>
      <c r="M47" s="7" t="e">
        <f t="shared" si="0"/>
        <v>#REF!</v>
      </c>
      <c r="O47" s="47"/>
      <c r="Q47" s="57"/>
    </row>
    <row r="48" spans="1:17">
      <c r="A48" s="42"/>
      <c r="C48" s="5" t="s">
        <v>118</v>
      </c>
      <c r="D48" s="58" t="e">
        <f>+'ACUM JUL'!D48+AGO!D48</f>
        <v>#REF!</v>
      </c>
      <c r="E48" s="58" t="e">
        <f>+'ACUM JUL'!E48+AGO!E48</f>
        <v>#REF!</v>
      </c>
      <c r="F48" s="58" t="e">
        <f>+'ACUM JUL'!F48+AGO!F48</f>
        <v>#REF!</v>
      </c>
      <c r="G48" s="58" t="e">
        <f>+'ACUM JUL'!G48+AGO!G48</f>
        <v>#REF!</v>
      </c>
      <c r="H48" s="58" t="e">
        <f>+'ACUM JUL'!H48+AGO!H48</f>
        <v>#REF!</v>
      </c>
      <c r="I48" s="58" t="e">
        <f>+'ACUM JUL'!I48+AGO!I48</f>
        <v>#REF!</v>
      </c>
      <c r="J48" s="58" t="e">
        <f>+'ACUM JUL'!J48+AGO!J48</f>
        <v>#REF!</v>
      </c>
      <c r="K48" s="58" t="e">
        <f>+'ACUM JUL'!K48+AGO!K48</f>
        <v>#REF!</v>
      </c>
      <c r="L48" s="58" t="e">
        <f>+'ACUM JUL'!L48+AGO!L48</f>
        <v>#REF!</v>
      </c>
      <c r="M48" s="7" t="e">
        <f t="shared" si="0"/>
        <v>#REF!</v>
      </c>
      <c r="O48" s="47"/>
      <c r="Q48" s="57"/>
    </row>
    <row r="49" spans="1:17">
      <c r="A49" s="42"/>
      <c r="C49" s="5" t="s">
        <v>119</v>
      </c>
      <c r="D49" s="58" t="e">
        <f>+'ACUM JUL'!D49+AGO!D49</f>
        <v>#REF!</v>
      </c>
      <c r="E49" s="58" t="e">
        <f>+'ACUM JUL'!E49+AGO!E49</f>
        <v>#REF!</v>
      </c>
      <c r="F49" s="58" t="e">
        <f>+'ACUM JUL'!F49+AGO!F49</f>
        <v>#REF!</v>
      </c>
      <c r="G49" s="58" t="e">
        <f>+'ACUM JUL'!G49+AGO!G49</f>
        <v>#REF!</v>
      </c>
      <c r="H49" s="58" t="e">
        <f>+'ACUM JUL'!H49+AGO!H49</f>
        <v>#REF!</v>
      </c>
      <c r="I49" s="58" t="e">
        <f>+'ACUM JUL'!I49+AGO!I49</f>
        <v>#REF!</v>
      </c>
      <c r="J49" s="58" t="e">
        <f>+'ACUM JUL'!J49+AGO!J49</f>
        <v>#REF!</v>
      </c>
      <c r="K49" s="58" t="e">
        <f>+'ACUM JUL'!K49+AGO!K49</f>
        <v>#REF!</v>
      </c>
      <c r="L49" s="58" t="e">
        <f>+'ACUM JUL'!L49+AGO!L49</f>
        <v>#REF!</v>
      </c>
      <c r="M49" s="7" t="e">
        <f t="shared" si="0"/>
        <v>#REF!</v>
      </c>
      <c r="O49" s="47"/>
      <c r="Q49" s="57"/>
    </row>
    <row r="50" spans="1:17">
      <c r="A50" s="42"/>
      <c r="C50" s="5" t="s">
        <v>120</v>
      </c>
      <c r="D50" s="58" t="e">
        <f>+'ACUM JUL'!D50+AGO!D50</f>
        <v>#REF!</v>
      </c>
      <c r="E50" s="58" t="e">
        <f>+'ACUM JUL'!E50+AGO!E50</f>
        <v>#REF!</v>
      </c>
      <c r="F50" s="58" t="e">
        <f>+'ACUM JUL'!F50+AGO!F50</f>
        <v>#REF!</v>
      </c>
      <c r="G50" s="58" t="e">
        <f>+'ACUM JUL'!G50+AGO!G50</f>
        <v>#REF!</v>
      </c>
      <c r="H50" s="58" t="e">
        <f>+'ACUM JUL'!H50+AGO!H50</f>
        <v>#REF!</v>
      </c>
      <c r="I50" s="58" t="e">
        <f>+'ACUM JUL'!I50+AGO!I50</f>
        <v>#REF!</v>
      </c>
      <c r="J50" s="58" t="e">
        <f>+'ACUM JUL'!J50+AGO!J50</f>
        <v>#REF!</v>
      </c>
      <c r="K50" s="58" t="e">
        <f>+'ACUM JUL'!K50+AGO!K50</f>
        <v>#REF!</v>
      </c>
      <c r="L50" s="58" t="e">
        <f>+'ACUM JUL'!L50+AGO!L50</f>
        <v>#REF!</v>
      </c>
      <c r="M50" s="7" t="e">
        <f t="shared" si="0"/>
        <v>#REF!</v>
      </c>
      <c r="O50" s="47"/>
      <c r="Q50" s="57"/>
    </row>
    <row r="51" spans="1:17">
      <c r="A51" s="42"/>
      <c r="C51" s="5" t="s">
        <v>52</v>
      </c>
      <c r="D51" s="58" t="e">
        <f>+'ACUM JUL'!D51+AGO!D51</f>
        <v>#REF!</v>
      </c>
      <c r="E51" s="58" t="e">
        <f>+'ACUM JUL'!E51+AGO!E51</f>
        <v>#REF!</v>
      </c>
      <c r="F51" s="58" t="e">
        <f>+'ACUM JUL'!F51+AGO!F51</f>
        <v>#REF!</v>
      </c>
      <c r="G51" s="58" t="e">
        <f>+'ACUM JUL'!G51+AGO!G51</f>
        <v>#REF!</v>
      </c>
      <c r="H51" s="58" t="e">
        <f>+'ACUM JUL'!H51+AGO!H51</f>
        <v>#REF!</v>
      </c>
      <c r="I51" s="58" t="e">
        <f>+'ACUM JUL'!I51+AGO!I51</f>
        <v>#REF!</v>
      </c>
      <c r="J51" s="58" t="e">
        <f>+'ACUM JUL'!J51+AGO!J51</f>
        <v>#REF!</v>
      </c>
      <c r="K51" s="58" t="e">
        <f>+'ACUM JUL'!K51+AGO!K51</f>
        <v>#REF!</v>
      </c>
      <c r="L51" s="58" t="e">
        <f>+'ACUM JUL'!L51+AGO!L51</f>
        <v>#REF!</v>
      </c>
      <c r="M51" s="7" t="e">
        <f t="shared" si="0"/>
        <v>#REF!</v>
      </c>
      <c r="O51" s="47"/>
      <c r="Q51" s="57"/>
    </row>
    <row r="52" spans="1:17">
      <c r="A52" s="42"/>
      <c r="C52" s="5" t="s">
        <v>121</v>
      </c>
      <c r="D52" s="58" t="e">
        <f>+'ACUM JUL'!D52+AGO!D52</f>
        <v>#REF!</v>
      </c>
      <c r="E52" s="58" t="e">
        <f>+'ACUM JUL'!E52+AGO!E52</f>
        <v>#REF!</v>
      </c>
      <c r="F52" s="58" t="e">
        <f>+'ACUM JUL'!F52+AGO!F52</f>
        <v>#REF!</v>
      </c>
      <c r="G52" s="58" t="e">
        <f>+'ACUM JUL'!G52+AGO!G52</f>
        <v>#REF!</v>
      </c>
      <c r="H52" s="58" t="e">
        <f>+'ACUM JUL'!H52+AGO!H52</f>
        <v>#REF!</v>
      </c>
      <c r="I52" s="58" t="e">
        <f>+'ACUM JUL'!I52+AGO!I52</f>
        <v>#REF!</v>
      </c>
      <c r="J52" s="58" t="e">
        <f>+'ACUM JUL'!J52+AGO!J52</f>
        <v>#REF!</v>
      </c>
      <c r="K52" s="58" t="e">
        <f>+'ACUM JUL'!K52+AGO!K52</f>
        <v>#REF!</v>
      </c>
      <c r="L52" s="58" t="e">
        <f>+'ACUM JUL'!L52+AGO!L52</f>
        <v>#REF!</v>
      </c>
      <c r="M52" s="7" t="e">
        <f t="shared" si="0"/>
        <v>#REF!</v>
      </c>
      <c r="O52" s="47"/>
      <c r="Q52" s="57"/>
    </row>
    <row r="53" spans="1:17">
      <c r="A53" s="42"/>
      <c r="C53" s="5" t="s">
        <v>54</v>
      </c>
      <c r="D53" s="58" t="e">
        <f>+'ACUM JUL'!D53+AGO!D53</f>
        <v>#REF!</v>
      </c>
      <c r="E53" s="58" t="e">
        <f>+'ACUM JUL'!E53+AGO!E53</f>
        <v>#REF!</v>
      </c>
      <c r="F53" s="58" t="e">
        <f>+'ACUM JUL'!F53+AGO!F53</f>
        <v>#REF!</v>
      </c>
      <c r="G53" s="58" t="e">
        <f>+'ACUM JUL'!G53+AGO!G53</f>
        <v>#REF!</v>
      </c>
      <c r="H53" s="58" t="e">
        <f>+'ACUM JUL'!H53+AGO!H53</f>
        <v>#REF!</v>
      </c>
      <c r="I53" s="58" t="e">
        <f>+'ACUM JUL'!I53+AGO!I53</f>
        <v>#REF!</v>
      </c>
      <c r="J53" s="58" t="e">
        <f>+'ACUM JUL'!J53+AGO!J53</f>
        <v>#REF!</v>
      </c>
      <c r="K53" s="58" t="e">
        <f>+'ACUM JUL'!K53+AGO!K53</f>
        <v>#REF!</v>
      </c>
      <c r="L53" s="58" t="e">
        <f>+'ACUM JUL'!L53+AGO!L53</f>
        <v>#REF!</v>
      </c>
      <c r="M53" s="7" t="e">
        <f t="shared" si="0"/>
        <v>#REF!</v>
      </c>
      <c r="O53" s="47"/>
      <c r="Q53" s="57"/>
    </row>
    <row r="54" spans="1:17">
      <c r="A54" s="42"/>
      <c r="C54" s="5" t="s">
        <v>122</v>
      </c>
      <c r="D54" s="58" t="e">
        <f>+'ACUM JUL'!D54+AGO!D54</f>
        <v>#REF!</v>
      </c>
      <c r="E54" s="58" t="e">
        <f>+'ACUM JUL'!E54+AGO!E54</f>
        <v>#REF!</v>
      </c>
      <c r="F54" s="58" t="e">
        <f>+'ACUM JUL'!F54+AGO!F54</f>
        <v>#REF!</v>
      </c>
      <c r="G54" s="58" t="e">
        <f>+'ACUM JUL'!G54+AGO!G54</f>
        <v>#REF!</v>
      </c>
      <c r="H54" s="58" t="e">
        <f>+'ACUM JUL'!H54+AGO!H54</f>
        <v>#REF!</v>
      </c>
      <c r="I54" s="58" t="e">
        <f>+'ACUM JUL'!I54+AGO!I54</f>
        <v>#REF!</v>
      </c>
      <c r="J54" s="58" t="e">
        <f>+'ACUM JUL'!J54+AGO!J54</f>
        <v>#REF!</v>
      </c>
      <c r="K54" s="58" t="e">
        <f>+'ACUM JUL'!K54+AGO!K54</f>
        <v>#REF!</v>
      </c>
      <c r="L54" s="58" t="e">
        <f>+'ACUM JUL'!L54+AGO!L54</f>
        <v>#REF!</v>
      </c>
      <c r="M54" s="7" t="e">
        <f t="shared" si="0"/>
        <v>#REF!</v>
      </c>
      <c r="O54" s="47"/>
      <c r="Q54" s="57"/>
    </row>
    <row r="55" spans="1:17">
      <c r="A55" s="42"/>
      <c r="C55" s="5" t="s">
        <v>56</v>
      </c>
      <c r="D55" s="58" t="e">
        <f>+'ACUM JUL'!D55+AGO!D55</f>
        <v>#REF!</v>
      </c>
      <c r="E55" s="58" t="e">
        <f>+'ACUM JUL'!E55+AGO!E55</f>
        <v>#REF!</v>
      </c>
      <c r="F55" s="58" t="e">
        <f>+'ACUM JUL'!F55+AGO!F55</f>
        <v>#REF!</v>
      </c>
      <c r="G55" s="58" t="e">
        <f>+'ACUM JUL'!G55+AGO!G55</f>
        <v>#REF!</v>
      </c>
      <c r="H55" s="58" t="e">
        <f>+'ACUM JUL'!H55+AGO!H55</f>
        <v>#REF!</v>
      </c>
      <c r="I55" s="58" t="e">
        <f>+'ACUM JUL'!I55+AGO!I55</f>
        <v>#REF!</v>
      </c>
      <c r="J55" s="58" t="e">
        <f>+'ACUM JUL'!J55+AGO!J55</f>
        <v>#REF!</v>
      </c>
      <c r="K55" s="58" t="e">
        <f>+'ACUM JUL'!K55+AGO!K55</f>
        <v>#REF!</v>
      </c>
      <c r="L55" s="58" t="e">
        <f>+'ACUM JUL'!L55+AGO!L55</f>
        <v>#REF!</v>
      </c>
      <c r="M55" s="7" t="e">
        <f t="shared" si="0"/>
        <v>#REF!</v>
      </c>
      <c r="O55" s="47"/>
      <c r="Q55" s="57"/>
    </row>
    <row r="56" spans="1:17">
      <c r="A56" s="42"/>
      <c r="C56" s="5" t="s">
        <v>123</v>
      </c>
      <c r="D56" s="58" t="e">
        <f>+'ACUM JUL'!D56+AGO!D56</f>
        <v>#REF!</v>
      </c>
      <c r="E56" s="58" t="e">
        <f>+'ACUM JUL'!E56+AGO!E56</f>
        <v>#REF!</v>
      </c>
      <c r="F56" s="58" t="e">
        <f>+'ACUM JUL'!F56+AGO!F56</f>
        <v>#REF!</v>
      </c>
      <c r="G56" s="58" t="e">
        <f>+'ACUM JUL'!G56+AGO!G56</f>
        <v>#REF!</v>
      </c>
      <c r="H56" s="58" t="e">
        <f>+'ACUM JUL'!H56+AGO!H56</f>
        <v>#REF!</v>
      </c>
      <c r="I56" s="58" t="e">
        <f>+'ACUM JUL'!I56+AGO!I56</f>
        <v>#REF!</v>
      </c>
      <c r="J56" s="58" t="e">
        <f>+'ACUM JUL'!J56+AGO!J56</f>
        <v>#REF!</v>
      </c>
      <c r="K56" s="58" t="e">
        <f>+'ACUM JUL'!K56+AGO!K56</f>
        <v>#REF!</v>
      </c>
      <c r="L56" s="58" t="e">
        <f>+'ACUM JUL'!L56+AGO!L56</f>
        <v>#REF!</v>
      </c>
      <c r="M56" s="7" t="e">
        <f t="shared" si="0"/>
        <v>#REF!</v>
      </c>
      <c r="O56" s="47"/>
      <c r="Q56" s="57"/>
    </row>
    <row r="57" spans="1:17">
      <c r="A57" s="42"/>
      <c r="C57" s="5" t="s">
        <v>124</v>
      </c>
      <c r="D57" s="58" t="e">
        <f>+'ACUM JUL'!D57+AGO!D57</f>
        <v>#REF!</v>
      </c>
      <c r="E57" s="58" t="e">
        <f>+'ACUM JUL'!E57+AGO!E57</f>
        <v>#REF!</v>
      </c>
      <c r="F57" s="58" t="e">
        <f>+'ACUM JUL'!F57+AGO!F57</f>
        <v>#REF!</v>
      </c>
      <c r="G57" s="58" t="e">
        <f>+'ACUM JUL'!G57+AGO!G57</f>
        <v>#REF!</v>
      </c>
      <c r="H57" s="58" t="e">
        <f>+'ACUM JUL'!H57+AGO!H57</f>
        <v>#REF!</v>
      </c>
      <c r="I57" s="58" t="e">
        <f>+'ACUM JUL'!I57+AGO!I57</f>
        <v>#REF!</v>
      </c>
      <c r="J57" s="58" t="e">
        <f>+'ACUM JUL'!J57+AGO!J57</f>
        <v>#REF!</v>
      </c>
      <c r="K57" s="58" t="e">
        <f>+'ACUM JUL'!K57+AGO!K57</f>
        <v>#REF!</v>
      </c>
      <c r="L57" s="58" t="e">
        <f>+'ACUM JUL'!L57+AGO!L57</f>
        <v>#REF!</v>
      </c>
      <c r="M57" s="7" t="e">
        <f t="shared" si="0"/>
        <v>#REF!</v>
      </c>
      <c r="O57" s="47"/>
      <c r="Q57" s="57"/>
    </row>
    <row r="58" spans="1:17">
      <c r="A58" s="42"/>
      <c r="C58" s="5" t="s">
        <v>83</v>
      </c>
      <c r="D58" s="58" t="e">
        <f>+'ACUM JUL'!D58+AGO!D58</f>
        <v>#REF!</v>
      </c>
      <c r="E58" s="58" t="e">
        <f>+'ACUM JUL'!E58+AGO!E58</f>
        <v>#REF!</v>
      </c>
      <c r="F58" s="58" t="e">
        <f>+'ACUM JUL'!F58+AGO!F58</f>
        <v>#REF!</v>
      </c>
      <c r="G58" s="58" t="e">
        <f>+'ACUM JUL'!G58+AGO!G58</f>
        <v>#REF!</v>
      </c>
      <c r="H58" s="58" t="e">
        <f>+'ACUM JUL'!H58+AGO!H58</f>
        <v>#REF!</v>
      </c>
      <c r="I58" s="58" t="e">
        <f>+'ACUM JUL'!I58+AGO!I58</f>
        <v>#REF!</v>
      </c>
      <c r="J58" s="58" t="e">
        <f>+'ACUM JUL'!J58+AGO!J58</f>
        <v>#REF!</v>
      </c>
      <c r="K58" s="58" t="e">
        <f>+'ACUM JUL'!K58+AGO!K58</f>
        <v>#REF!</v>
      </c>
      <c r="L58" s="58" t="e">
        <f>+'ACUM JUL'!L58+AGO!L58</f>
        <v>#REF!</v>
      </c>
      <c r="M58" s="7" t="e">
        <f t="shared" si="0"/>
        <v>#REF!</v>
      </c>
      <c r="O58" s="47"/>
      <c r="Q58" s="57"/>
    </row>
    <row r="59" spans="1:17">
      <c r="A59" s="42"/>
      <c r="C59" s="5" t="s">
        <v>125</v>
      </c>
      <c r="D59" s="58" t="e">
        <f>+'ACUM JUL'!D59+AGO!D59</f>
        <v>#REF!</v>
      </c>
      <c r="E59" s="58" t="e">
        <f>+'ACUM JUL'!E59+AGO!E59</f>
        <v>#REF!</v>
      </c>
      <c r="F59" s="58" t="e">
        <f>+'ACUM JUL'!F59+AGO!F59</f>
        <v>#REF!</v>
      </c>
      <c r="G59" s="58" t="e">
        <f>+'ACUM JUL'!G59+AGO!G59</f>
        <v>#REF!</v>
      </c>
      <c r="H59" s="58" t="e">
        <f>+'ACUM JUL'!H59+AGO!H59</f>
        <v>#REF!</v>
      </c>
      <c r="I59" s="58" t="e">
        <f>+'ACUM JUL'!I59+AGO!I59</f>
        <v>#REF!</v>
      </c>
      <c r="J59" s="58" t="e">
        <f>+'ACUM JUL'!J59+AGO!J59</f>
        <v>#REF!</v>
      </c>
      <c r="K59" s="58" t="e">
        <f>+'ACUM JUL'!K59+AGO!K59</f>
        <v>#REF!</v>
      </c>
      <c r="L59" s="58" t="e">
        <f>+'ACUM JUL'!L59+AGO!L59</f>
        <v>#REF!</v>
      </c>
      <c r="M59" s="7" t="e">
        <f t="shared" si="0"/>
        <v>#REF!</v>
      </c>
      <c r="O59" s="47"/>
      <c r="Q59" s="57"/>
    </row>
    <row r="60" spans="1:17">
      <c r="A60" s="42"/>
      <c r="C60" s="5" t="s">
        <v>126</v>
      </c>
      <c r="D60" s="58" t="e">
        <f>+'ACUM JUL'!D60+AGO!D60</f>
        <v>#REF!</v>
      </c>
      <c r="E60" s="58" t="e">
        <f>+'ACUM JUL'!E60+AGO!E60</f>
        <v>#REF!</v>
      </c>
      <c r="F60" s="58" t="e">
        <f>+'ACUM JUL'!F60+AGO!F60</f>
        <v>#REF!</v>
      </c>
      <c r="G60" s="58" t="e">
        <f>+'ACUM JUL'!G60+AGO!G60</f>
        <v>#REF!</v>
      </c>
      <c r="H60" s="58" t="e">
        <f>+'ACUM JUL'!H60+AGO!H60</f>
        <v>#REF!</v>
      </c>
      <c r="I60" s="58" t="e">
        <f>+'ACUM JUL'!I60+AGO!I60</f>
        <v>#REF!</v>
      </c>
      <c r="J60" s="58" t="e">
        <f>+'ACUM JUL'!J60+AGO!J60</f>
        <v>#REF!</v>
      </c>
      <c r="K60" s="58" t="e">
        <f>+'ACUM JUL'!K60+AGO!K60</f>
        <v>#REF!</v>
      </c>
      <c r="L60" s="58" t="e">
        <f>+'ACUM JUL'!L60+AGO!L60</f>
        <v>#REF!</v>
      </c>
      <c r="M60" s="7" t="e">
        <f t="shared" si="0"/>
        <v>#REF!</v>
      </c>
      <c r="O60" s="47"/>
      <c r="Q60" s="57"/>
    </row>
    <row r="61" spans="1:17">
      <c r="A61" s="42"/>
      <c r="C61" s="5" t="s">
        <v>60</v>
      </c>
      <c r="D61" s="58" t="e">
        <f>+'ACUM JUL'!D61+AGO!D61</f>
        <v>#REF!</v>
      </c>
      <c r="E61" s="58" t="e">
        <f>+'ACUM JUL'!E61+AGO!E61</f>
        <v>#REF!</v>
      </c>
      <c r="F61" s="58" t="e">
        <f>+'ACUM JUL'!F61+AGO!F61</f>
        <v>#REF!</v>
      </c>
      <c r="G61" s="58" t="e">
        <f>+'ACUM JUL'!G61+AGO!G61</f>
        <v>#REF!</v>
      </c>
      <c r="H61" s="58" t="e">
        <f>+'ACUM JUL'!H61+AGO!H61</f>
        <v>#REF!</v>
      </c>
      <c r="I61" s="58" t="e">
        <f>+'ACUM JUL'!I61+AGO!I61</f>
        <v>#REF!</v>
      </c>
      <c r="J61" s="58" t="e">
        <f>+'ACUM JUL'!J61+AGO!J61</f>
        <v>#REF!</v>
      </c>
      <c r="K61" s="58" t="e">
        <f>+'ACUM JUL'!K61+AGO!K61</f>
        <v>#REF!</v>
      </c>
      <c r="L61" s="58" t="e">
        <f>+'ACUM JUL'!L61+AGO!L61</f>
        <v>#REF!</v>
      </c>
      <c r="M61" s="7" t="e">
        <f t="shared" si="0"/>
        <v>#REF!</v>
      </c>
      <c r="O61" s="47"/>
      <c r="Q61" s="57"/>
    </row>
    <row r="62" spans="1:17">
      <c r="A62" s="42"/>
      <c r="C62" s="5" t="s">
        <v>61</v>
      </c>
      <c r="D62" s="58" t="e">
        <f>+'ACUM JUL'!D62+AGO!D62</f>
        <v>#REF!</v>
      </c>
      <c r="E62" s="58" t="e">
        <f>+'ACUM JUL'!E62+AGO!E62</f>
        <v>#REF!</v>
      </c>
      <c r="F62" s="58" t="e">
        <f>+'ACUM JUL'!F62+AGO!F62</f>
        <v>#REF!</v>
      </c>
      <c r="G62" s="58" t="e">
        <f>+'ACUM JUL'!G62+AGO!G62</f>
        <v>#REF!</v>
      </c>
      <c r="H62" s="58" t="e">
        <f>+'ACUM JUL'!H62+AGO!H62</f>
        <v>#REF!</v>
      </c>
      <c r="I62" s="58" t="e">
        <f>+'ACUM JUL'!I62+AGO!I62</f>
        <v>#REF!</v>
      </c>
      <c r="J62" s="58" t="e">
        <f>+'ACUM JUL'!J62+AGO!J62</f>
        <v>#REF!</v>
      </c>
      <c r="K62" s="58" t="e">
        <f>+'ACUM JUL'!K62+AGO!K62</f>
        <v>#REF!</v>
      </c>
      <c r="L62" s="58" t="e">
        <f>+'ACUM JUL'!L62+AGO!L62</f>
        <v>#REF!</v>
      </c>
      <c r="M62" s="7" t="e">
        <f t="shared" si="0"/>
        <v>#REF!</v>
      </c>
      <c r="O62" s="47"/>
      <c r="Q62" s="57"/>
    </row>
    <row r="63" spans="1:17">
      <c r="A63" s="42"/>
      <c r="C63" s="5" t="s">
        <v>127</v>
      </c>
      <c r="D63" s="58" t="e">
        <f>+'ACUM JUL'!D63+AGO!D63</f>
        <v>#REF!</v>
      </c>
      <c r="E63" s="58" t="e">
        <f>+'ACUM JUL'!E63+AGO!E63</f>
        <v>#REF!</v>
      </c>
      <c r="F63" s="58" t="e">
        <f>+'ACUM JUL'!F63+AGO!F63</f>
        <v>#REF!</v>
      </c>
      <c r="G63" s="58" t="e">
        <f>+'ACUM JUL'!G63+AGO!G63</f>
        <v>#REF!</v>
      </c>
      <c r="H63" s="58" t="e">
        <f>+'ACUM JUL'!H63+AGO!H63</f>
        <v>#REF!</v>
      </c>
      <c r="I63" s="58" t="e">
        <f>+'ACUM JUL'!I63+AGO!I63</f>
        <v>#REF!</v>
      </c>
      <c r="J63" s="58" t="e">
        <f>+'ACUM JUL'!J63+AGO!J63</f>
        <v>#REF!</v>
      </c>
      <c r="K63" s="58" t="e">
        <f>+'ACUM JUL'!K63+AGO!K63</f>
        <v>#REF!</v>
      </c>
      <c r="L63" s="58" t="e">
        <f>+'ACUM JUL'!L63+AGO!L63</f>
        <v>#REF!</v>
      </c>
      <c r="M63" s="7" t="e">
        <f t="shared" si="0"/>
        <v>#REF!</v>
      </c>
      <c r="O63" s="47"/>
      <c r="Q63" s="57"/>
    </row>
    <row r="64" spans="1:17">
      <c r="A64" s="42"/>
      <c r="C64" s="5" t="s">
        <v>128</v>
      </c>
      <c r="D64" s="58" t="e">
        <f>+'ACUM JUL'!D64+AGO!D64</f>
        <v>#REF!</v>
      </c>
      <c r="E64" s="58" t="e">
        <f>+'ACUM JUL'!E64+AGO!E64</f>
        <v>#REF!</v>
      </c>
      <c r="F64" s="58" t="e">
        <f>+'ACUM JUL'!F64+AGO!F64</f>
        <v>#REF!</v>
      </c>
      <c r="G64" s="58" t="e">
        <f>+'ACUM JUL'!G64+AGO!G64</f>
        <v>#REF!</v>
      </c>
      <c r="H64" s="58" t="e">
        <f>+'ACUM JUL'!H64+AGO!H64</f>
        <v>#REF!</v>
      </c>
      <c r="I64" s="58" t="e">
        <f>+'ACUM JUL'!I64+AGO!I64</f>
        <v>#REF!</v>
      </c>
      <c r="J64" s="58" t="e">
        <f>+'ACUM JUL'!J64+AGO!J64</f>
        <v>#REF!</v>
      </c>
      <c r="K64" s="58" t="e">
        <f>+'ACUM JUL'!K64+AGO!K64</f>
        <v>#REF!</v>
      </c>
      <c r="L64" s="58" t="e">
        <f>+'ACUM JUL'!L64+AGO!L64</f>
        <v>#REF!</v>
      </c>
      <c r="M64" s="7" t="e">
        <f t="shared" si="0"/>
        <v>#REF!</v>
      </c>
      <c r="O64" s="47"/>
      <c r="Q64" s="57"/>
    </row>
    <row r="65" spans="1:17">
      <c r="A65" s="42"/>
      <c r="C65" s="5" t="s">
        <v>64</v>
      </c>
      <c r="D65" s="58" t="e">
        <f>+'ACUM JUL'!D65+AGO!D65</f>
        <v>#REF!</v>
      </c>
      <c r="E65" s="58" t="e">
        <f>+'ACUM JUL'!E65+AGO!E65</f>
        <v>#REF!</v>
      </c>
      <c r="F65" s="58" t="e">
        <f>+'ACUM JUL'!F65+AGO!F65</f>
        <v>#REF!</v>
      </c>
      <c r="G65" s="58" t="e">
        <f>+'ACUM JUL'!G65+AGO!G65</f>
        <v>#REF!</v>
      </c>
      <c r="H65" s="58" t="e">
        <f>+'ACUM JUL'!H65+AGO!H65</f>
        <v>#REF!</v>
      </c>
      <c r="I65" s="58" t="e">
        <f>+'ACUM JUL'!I65+AGO!I65</f>
        <v>#REF!</v>
      </c>
      <c r="J65" s="58" t="e">
        <f>+'ACUM JUL'!J65+AGO!J65</f>
        <v>#REF!</v>
      </c>
      <c r="K65" s="58" t="e">
        <f>+'ACUM JUL'!K65+AGO!K65</f>
        <v>#REF!</v>
      </c>
      <c r="L65" s="58" t="e">
        <f>+'ACUM JUL'!L65+AGO!L65</f>
        <v>#REF!</v>
      </c>
      <c r="M65" s="7" t="e">
        <f t="shared" si="0"/>
        <v>#REF!</v>
      </c>
      <c r="O65" s="47"/>
      <c r="Q65" s="57"/>
    </row>
    <row r="66" spans="1:17">
      <c r="A66" s="42"/>
      <c r="C66" s="5" t="s">
        <v>65</v>
      </c>
      <c r="D66" s="58" t="e">
        <f>+'ACUM JUL'!D66+AGO!D66</f>
        <v>#REF!</v>
      </c>
      <c r="E66" s="58" t="e">
        <f>+'ACUM JUL'!E66+AGO!E66</f>
        <v>#REF!</v>
      </c>
      <c r="F66" s="58" t="e">
        <f>+'ACUM JUL'!F66+AGO!F66</f>
        <v>#REF!</v>
      </c>
      <c r="G66" s="58" t="e">
        <f>+'ACUM JUL'!G66+AGO!G66</f>
        <v>#REF!</v>
      </c>
      <c r="H66" s="58" t="e">
        <f>+'ACUM JUL'!H66+AGO!H66</f>
        <v>#REF!</v>
      </c>
      <c r="I66" s="58" t="e">
        <f>+'ACUM JUL'!I66+AGO!I66</f>
        <v>#REF!</v>
      </c>
      <c r="J66" s="58" t="e">
        <f>+'ACUM JUL'!J66+AGO!J66</f>
        <v>#REF!</v>
      </c>
      <c r="K66" s="58" t="e">
        <f>+'ACUM JUL'!K66+AGO!K66</f>
        <v>#REF!</v>
      </c>
      <c r="L66" s="58" t="e">
        <f>+'ACUM JUL'!L66+AGO!L66</f>
        <v>#REF!</v>
      </c>
      <c r="M66" s="7" t="e">
        <f t="shared" si="0"/>
        <v>#REF!</v>
      </c>
      <c r="O66" s="47"/>
      <c r="Q66" s="57"/>
    </row>
    <row r="67" spans="1:17" ht="13.5" thickBot="1">
      <c r="A67" s="42"/>
      <c r="C67" s="5" t="s">
        <v>66</v>
      </c>
      <c r="D67" s="58" t="e">
        <f>+'ACUM JUL'!D67+AGO!D67</f>
        <v>#REF!</v>
      </c>
      <c r="E67" s="58" t="e">
        <f>+'ACUM JUL'!E67+AGO!E67</f>
        <v>#REF!</v>
      </c>
      <c r="F67" s="58" t="e">
        <f>+'ACUM JUL'!F67+AGO!F67</f>
        <v>#REF!</v>
      </c>
      <c r="G67" s="58" t="e">
        <f>+'ACUM JUL'!G67+AGO!G67</f>
        <v>#REF!</v>
      </c>
      <c r="H67" s="58" t="e">
        <f>+'ACUM JUL'!H67+AGO!H67</f>
        <v>#REF!</v>
      </c>
      <c r="I67" s="58" t="e">
        <f>+'ACUM JUL'!I67+AGO!I67</f>
        <v>#REF!</v>
      </c>
      <c r="J67" s="58" t="e">
        <f>+'ACUM JUL'!J67+AGO!J67</f>
        <v>#REF!</v>
      </c>
      <c r="K67" s="58" t="e">
        <f>+'ACUM JUL'!K67+AGO!K67</f>
        <v>#REF!</v>
      </c>
      <c r="L67" s="58" t="e">
        <f>+'ACUM JUL'!L67+AGO!L67</f>
        <v>#REF!</v>
      </c>
      <c r="M67" s="7" t="e">
        <f t="shared" si="0"/>
        <v>#REF!</v>
      </c>
      <c r="O67" s="47"/>
      <c r="Q67" s="57"/>
    </row>
    <row r="68" spans="1:17" ht="15.75" customHeight="1">
      <c r="A68" s="42"/>
      <c r="C68" s="8" t="s">
        <v>67</v>
      </c>
      <c r="D68" s="59" t="e">
        <f>SUM(D10:D67)</f>
        <v>#REF!</v>
      </c>
      <c r="E68" s="59" t="e">
        <f t="shared" ref="E68:L68" si="1">SUM(E10:E67)</f>
        <v>#REF!</v>
      </c>
      <c r="F68" s="59" t="e">
        <f t="shared" si="1"/>
        <v>#REF!</v>
      </c>
      <c r="G68" s="59" t="e">
        <f>SUM(G10:G67)</f>
        <v>#REF!</v>
      </c>
      <c r="H68" s="59" t="e">
        <f>SUM(H10:H67)</f>
        <v>#REF!</v>
      </c>
      <c r="I68" s="59" t="e">
        <f t="shared" si="1"/>
        <v>#REF!</v>
      </c>
      <c r="J68" s="59" t="e">
        <f t="shared" si="1"/>
        <v>#REF!</v>
      </c>
      <c r="K68" s="59" t="e">
        <f t="shared" si="1"/>
        <v>#REF!</v>
      </c>
      <c r="L68" s="59" t="e">
        <f t="shared" si="1"/>
        <v>#REF!</v>
      </c>
      <c r="M68" s="59" t="e">
        <f>SUM(M10:M67)</f>
        <v>#REF!</v>
      </c>
      <c r="O68" s="47"/>
    </row>
    <row r="69" spans="1:17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02" t="e">
        <f>M68-SUM(ACUMPAR!O17:O24)</f>
        <v>#REF!</v>
      </c>
      <c r="N69" s="1" t="s">
        <v>9</v>
      </c>
      <c r="O69" s="47"/>
    </row>
    <row r="70" spans="1:17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7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/>
      <c r="O71" s="47"/>
    </row>
    <row r="72" spans="1:17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3"/>
    </row>
    <row r="73" spans="1:17" ht="13.5" thickTop="1">
      <c r="A73"/>
      <c r="B73"/>
      <c r="M73" s="65">
        <v>1990596464</v>
      </c>
    </row>
    <row r="74" spans="1:17">
      <c r="A74"/>
      <c r="B74"/>
    </row>
    <row r="75" spans="1:17">
      <c r="A75"/>
      <c r="B75"/>
      <c r="M75" s="65"/>
    </row>
    <row r="76" spans="1:17">
      <c r="A76"/>
      <c r="B76"/>
    </row>
    <row r="77" spans="1:17">
      <c r="A77"/>
      <c r="B77"/>
    </row>
    <row r="78" spans="1:17">
      <c r="A78"/>
      <c r="B78"/>
    </row>
    <row r="79" spans="1:17">
      <c r="A79"/>
      <c r="B79"/>
    </row>
    <row r="80" spans="1:17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75" right="0.75" top="0.53" bottom="0.33" header="0" footer="0"/>
  <pageSetup scale="51" orientation="landscape" horizontalDpi="300" verticalDpi="300" r:id="rId1"/>
  <headerFooter alignWithMargins="0">
    <oddFooter>FEDERACION.xls&amp;RPágina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5"/>
  <dimension ref="A1:P75"/>
  <sheetViews>
    <sheetView view="pageBreakPreview" zoomScale="98" zoomScaleNormal="100" zoomScaleSheetLayoutView="98" workbookViewId="0">
      <pane xSplit="3" ySplit="9" topLeftCell="L10" activePane="bottomRight" state="frozen"/>
      <selection activeCell="M10" sqref="M10"/>
      <selection pane="topRight" activeCell="M10" sqref="M10"/>
      <selection pane="bottomLeft" activeCell="M10" sqref="M10"/>
      <selection pane="bottomRight" activeCell="M8" sqref="M8:M9"/>
    </sheetView>
  </sheetViews>
  <sheetFormatPr baseColWidth="10" defaultColWidth="11.453125" defaultRowHeight="13"/>
  <cols>
    <col min="1" max="1" width="1.26953125" style="1" customWidth="1"/>
    <col min="2" max="2" width="2.26953125" style="1" customWidth="1"/>
    <col min="3" max="3" width="29.7265625" style="1" customWidth="1"/>
    <col min="4" max="4" width="15.54296875" style="12" customWidth="1"/>
    <col min="5" max="5" width="15.54296875" style="1" customWidth="1"/>
    <col min="6" max="13" width="15.54296875" style="12" customWidth="1"/>
    <col min="14" max="14" width="17.26953125" style="12" customWidth="1"/>
    <col min="15" max="15" width="2.7265625" style="1" customWidth="1"/>
    <col min="16" max="16" width="1.26953125" style="1" customWidth="1"/>
    <col min="17" max="16384" width="11.453125" style="1"/>
  </cols>
  <sheetData>
    <row r="1" spans="1:16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9"/>
      <c r="O1" s="45"/>
      <c r="P1" s="46"/>
    </row>
    <row r="2" spans="1:16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P2" s="47"/>
    </row>
    <row r="3" spans="1:16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47"/>
    </row>
    <row r="4" spans="1:16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P4" s="47"/>
    </row>
    <row r="5" spans="1:16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P5" s="47"/>
    </row>
    <row r="6" spans="1:16" ht="15.75" customHeight="1">
      <c r="A6" s="42"/>
      <c r="C6" s="141" t="s">
        <v>146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P6" s="47"/>
    </row>
    <row r="7" spans="1:16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N7" s="1"/>
      <c r="P7" s="47"/>
    </row>
    <row r="8" spans="1:16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157</v>
      </c>
      <c r="N8" s="61" t="s">
        <v>10</v>
      </c>
      <c r="P8" s="47"/>
    </row>
    <row r="9" spans="1:16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158</v>
      </c>
      <c r="N9" s="63" t="s">
        <v>82</v>
      </c>
      <c r="P9" s="47"/>
    </row>
    <row r="10" spans="1:16">
      <c r="A10" s="42"/>
      <c r="C10" s="5" t="s">
        <v>100</v>
      </c>
      <c r="D10" s="58">
        <v>616580</v>
      </c>
      <c r="E10" s="58">
        <v>367115</v>
      </c>
      <c r="F10" s="58">
        <v>13815</v>
      </c>
      <c r="G10" s="58">
        <v>3376</v>
      </c>
      <c r="H10" s="58">
        <v>22195</v>
      </c>
      <c r="I10" s="58">
        <v>23464</v>
      </c>
      <c r="J10" s="65">
        <v>12532</v>
      </c>
      <c r="K10" s="58">
        <v>1134</v>
      </c>
      <c r="L10" s="58">
        <v>0</v>
      </c>
      <c r="M10" s="58"/>
      <c r="N10" s="7">
        <f t="shared" ref="N10:N41" si="0">SUM(D10:L10)</f>
        <v>1060211</v>
      </c>
      <c r="P10" s="47"/>
    </row>
    <row r="11" spans="1:16">
      <c r="A11" s="42"/>
      <c r="C11" s="5" t="s">
        <v>12</v>
      </c>
      <c r="D11" s="58">
        <v>513740</v>
      </c>
      <c r="E11" s="58">
        <v>305884</v>
      </c>
      <c r="F11" s="58">
        <v>11511</v>
      </c>
      <c r="G11" s="58">
        <v>2813</v>
      </c>
      <c r="H11" s="58">
        <v>18493</v>
      </c>
      <c r="I11" s="58">
        <v>19001</v>
      </c>
      <c r="J11" s="65">
        <v>10149</v>
      </c>
      <c r="K11" s="58">
        <v>945</v>
      </c>
      <c r="L11" s="58">
        <v>0</v>
      </c>
      <c r="M11" s="58"/>
      <c r="N11" s="7">
        <f t="shared" si="0"/>
        <v>882536</v>
      </c>
      <c r="P11" s="47"/>
    </row>
    <row r="12" spans="1:16">
      <c r="A12" s="42"/>
      <c r="C12" s="5" t="s">
        <v>101</v>
      </c>
      <c r="D12" s="58">
        <v>407975</v>
      </c>
      <c r="E12" s="58">
        <v>242911</v>
      </c>
      <c r="F12" s="58">
        <v>9141</v>
      </c>
      <c r="G12" s="58">
        <v>2234</v>
      </c>
      <c r="H12" s="58">
        <v>14686</v>
      </c>
      <c r="I12" s="58">
        <v>11693</v>
      </c>
      <c r="J12" s="65">
        <v>6245</v>
      </c>
      <c r="K12" s="58">
        <v>750</v>
      </c>
      <c r="L12" s="58">
        <v>50068</v>
      </c>
      <c r="M12" s="58"/>
      <c r="N12" s="7">
        <f t="shared" si="0"/>
        <v>745703</v>
      </c>
      <c r="P12" s="47"/>
    </row>
    <row r="13" spans="1:16">
      <c r="A13" s="42"/>
      <c r="C13" s="5" t="s">
        <v>102</v>
      </c>
      <c r="D13" s="58">
        <v>474402</v>
      </c>
      <c r="E13" s="58">
        <v>282462</v>
      </c>
      <c r="F13" s="58">
        <v>10630</v>
      </c>
      <c r="G13" s="58">
        <v>2598</v>
      </c>
      <c r="H13" s="58">
        <v>17077</v>
      </c>
      <c r="I13" s="58">
        <v>17181</v>
      </c>
      <c r="J13" s="65">
        <v>9176</v>
      </c>
      <c r="K13" s="58">
        <v>872</v>
      </c>
      <c r="L13" s="58">
        <v>0</v>
      </c>
      <c r="M13" s="58"/>
      <c r="N13" s="7">
        <f t="shared" si="0"/>
        <v>814398</v>
      </c>
      <c r="P13" s="47"/>
    </row>
    <row r="14" spans="1:16">
      <c r="A14" s="42"/>
      <c r="C14" s="5" t="s">
        <v>103</v>
      </c>
      <c r="D14" s="58">
        <v>3021139</v>
      </c>
      <c r="E14" s="58">
        <v>1798804</v>
      </c>
      <c r="F14" s="58">
        <v>67692</v>
      </c>
      <c r="G14" s="58">
        <v>16542</v>
      </c>
      <c r="H14" s="58">
        <v>108751</v>
      </c>
      <c r="I14" s="58">
        <v>141213</v>
      </c>
      <c r="J14" s="65">
        <v>75425</v>
      </c>
      <c r="K14" s="58">
        <v>5556</v>
      </c>
      <c r="L14" s="58">
        <v>83775</v>
      </c>
      <c r="M14" s="58"/>
      <c r="N14" s="7">
        <f t="shared" si="0"/>
        <v>5318897</v>
      </c>
      <c r="P14" s="47"/>
    </row>
    <row r="15" spans="1:16">
      <c r="A15" s="42"/>
      <c r="C15" s="5" t="s">
        <v>104</v>
      </c>
      <c r="D15" s="58">
        <v>661323</v>
      </c>
      <c r="E15" s="58">
        <v>393756</v>
      </c>
      <c r="F15" s="58">
        <v>14818</v>
      </c>
      <c r="G15" s="58">
        <v>3621</v>
      </c>
      <c r="H15" s="58">
        <v>23805</v>
      </c>
      <c r="I15" s="58">
        <v>28722</v>
      </c>
      <c r="J15" s="65">
        <v>15341</v>
      </c>
      <c r="K15" s="58">
        <v>1216</v>
      </c>
      <c r="L15" s="58">
        <v>0</v>
      </c>
      <c r="M15" s="58"/>
      <c r="N15" s="7">
        <f t="shared" si="0"/>
        <v>1142602</v>
      </c>
      <c r="P15" s="47"/>
    </row>
    <row r="16" spans="1:16">
      <c r="A16" s="42"/>
      <c r="C16" s="5" t="s">
        <v>105</v>
      </c>
      <c r="D16" s="58">
        <v>1302855</v>
      </c>
      <c r="E16" s="58">
        <v>775728</v>
      </c>
      <c r="F16" s="58">
        <v>29192</v>
      </c>
      <c r="G16" s="58">
        <v>7134</v>
      </c>
      <c r="H16" s="58">
        <v>46899</v>
      </c>
      <c r="I16" s="58">
        <v>48556</v>
      </c>
      <c r="J16" s="65">
        <v>25935</v>
      </c>
      <c r="K16" s="58">
        <v>2396</v>
      </c>
      <c r="L16" s="58">
        <v>94658</v>
      </c>
      <c r="M16" s="58"/>
      <c r="N16" s="7">
        <f t="shared" si="0"/>
        <v>2333353</v>
      </c>
      <c r="P16" s="47"/>
    </row>
    <row r="17" spans="1:16">
      <c r="A17" s="42"/>
      <c r="C17" s="5" t="s">
        <v>18</v>
      </c>
      <c r="D17" s="58">
        <v>852458</v>
      </c>
      <c r="E17" s="58">
        <v>507559</v>
      </c>
      <c r="F17" s="58">
        <v>19100</v>
      </c>
      <c r="G17" s="58">
        <v>4668</v>
      </c>
      <c r="H17" s="58">
        <v>30686</v>
      </c>
      <c r="I17" s="58">
        <v>40550</v>
      </c>
      <c r="J17" s="65">
        <v>21658</v>
      </c>
      <c r="K17" s="58">
        <v>1568</v>
      </c>
      <c r="L17" s="58">
        <v>5758</v>
      </c>
      <c r="M17" s="58"/>
      <c r="N17" s="7">
        <f t="shared" si="0"/>
        <v>1484005</v>
      </c>
      <c r="P17" s="47"/>
    </row>
    <row r="18" spans="1:16">
      <c r="A18" s="42"/>
      <c r="C18" s="5" t="s">
        <v>19</v>
      </c>
      <c r="D18" s="58">
        <v>1330816</v>
      </c>
      <c r="E18" s="58">
        <v>792376</v>
      </c>
      <c r="F18" s="58">
        <v>29819</v>
      </c>
      <c r="G18" s="58">
        <v>7287</v>
      </c>
      <c r="H18" s="58">
        <v>47905</v>
      </c>
      <c r="I18" s="58">
        <v>42724</v>
      </c>
      <c r="J18" s="65">
        <v>22820</v>
      </c>
      <c r="K18" s="58">
        <v>2447</v>
      </c>
      <c r="L18" s="58">
        <v>146009</v>
      </c>
      <c r="M18" s="58"/>
      <c r="N18" s="7">
        <f t="shared" si="0"/>
        <v>2422203</v>
      </c>
      <c r="P18" s="47"/>
    </row>
    <row r="19" spans="1:16">
      <c r="A19" s="42"/>
      <c r="C19" s="5" t="s">
        <v>106</v>
      </c>
      <c r="D19" s="58">
        <v>320361</v>
      </c>
      <c r="E19" s="58">
        <v>190745</v>
      </c>
      <c r="F19" s="58">
        <v>7178</v>
      </c>
      <c r="G19" s="58">
        <v>1754</v>
      </c>
      <c r="H19" s="58">
        <v>11532</v>
      </c>
      <c r="I19" s="58">
        <v>7894</v>
      </c>
      <c r="J19" s="65">
        <v>4217</v>
      </c>
      <c r="K19" s="58">
        <v>589</v>
      </c>
      <c r="L19" s="58">
        <v>25966</v>
      </c>
      <c r="M19" s="58"/>
      <c r="N19" s="7">
        <f t="shared" si="0"/>
        <v>570236</v>
      </c>
      <c r="P19" s="47"/>
    </row>
    <row r="20" spans="1:16">
      <c r="A20" s="42"/>
      <c r="C20" s="5" t="s">
        <v>107</v>
      </c>
      <c r="D20" s="58">
        <v>376049</v>
      </c>
      <c r="E20" s="58">
        <v>223902</v>
      </c>
      <c r="F20" s="58">
        <v>8426</v>
      </c>
      <c r="G20" s="58">
        <v>2059</v>
      </c>
      <c r="H20" s="58">
        <v>13537</v>
      </c>
      <c r="I20" s="58">
        <v>11033</v>
      </c>
      <c r="J20" s="65">
        <v>5893</v>
      </c>
      <c r="K20" s="58">
        <v>692</v>
      </c>
      <c r="L20" s="58">
        <v>0</v>
      </c>
      <c r="M20" s="58"/>
      <c r="N20" s="7">
        <f t="shared" si="0"/>
        <v>641591</v>
      </c>
      <c r="P20" s="47"/>
    </row>
    <row r="21" spans="1:16">
      <c r="A21" s="42"/>
      <c r="C21" s="5" t="s">
        <v>20</v>
      </c>
      <c r="D21" s="58">
        <v>13875698</v>
      </c>
      <c r="E21" s="58">
        <v>8261674</v>
      </c>
      <c r="F21" s="58">
        <v>310902</v>
      </c>
      <c r="G21" s="58">
        <v>75975</v>
      </c>
      <c r="H21" s="58">
        <v>499480</v>
      </c>
      <c r="I21" s="58">
        <v>717071</v>
      </c>
      <c r="J21" s="65">
        <v>383003</v>
      </c>
      <c r="K21" s="58">
        <v>25517</v>
      </c>
      <c r="L21" s="58">
        <v>5925569</v>
      </c>
      <c r="M21" s="58"/>
      <c r="N21" s="7">
        <f t="shared" si="0"/>
        <v>30074889</v>
      </c>
      <c r="P21" s="47"/>
    </row>
    <row r="22" spans="1:16">
      <c r="A22" s="42"/>
      <c r="C22" s="5" t="s">
        <v>22</v>
      </c>
      <c r="D22" s="58">
        <v>798914</v>
      </c>
      <c r="E22" s="58">
        <v>475678</v>
      </c>
      <c r="F22" s="58">
        <v>17901</v>
      </c>
      <c r="G22" s="58">
        <v>4374</v>
      </c>
      <c r="H22" s="58">
        <v>28758</v>
      </c>
      <c r="I22" s="58">
        <v>30814</v>
      </c>
      <c r="J22" s="65">
        <v>16459</v>
      </c>
      <c r="K22" s="58">
        <v>1469</v>
      </c>
      <c r="L22" s="58">
        <v>80987</v>
      </c>
      <c r="M22" s="58"/>
      <c r="N22" s="7">
        <f t="shared" si="0"/>
        <v>1455354</v>
      </c>
      <c r="P22" s="47"/>
    </row>
    <row r="23" spans="1:16">
      <c r="A23" s="42"/>
      <c r="C23" s="5" t="s">
        <v>108</v>
      </c>
      <c r="D23" s="58">
        <v>537618</v>
      </c>
      <c r="E23" s="58">
        <v>320101</v>
      </c>
      <c r="F23" s="58">
        <v>12046</v>
      </c>
      <c r="G23" s="58">
        <v>2944</v>
      </c>
      <c r="H23" s="58">
        <v>19353</v>
      </c>
      <c r="I23" s="58">
        <v>21496</v>
      </c>
      <c r="J23" s="65">
        <v>11481</v>
      </c>
      <c r="K23" s="58">
        <v>989</v>
      </c>
      <c r="L23" s="58">
        <v>59943</v>
      </c>
      <c r="M23" s="58"/>
      <c r="N23" s="7">
        <f t="shared" si="0"/>
        <v>985971</v>
      </c>
      <c r="P23" s="47"/>
    </row>
    <row r="24" spans="1:16">
      <c r="A24" s="42"/>
      <c r="C24" s="5" t="s">
        <v>109</v>
      </c>
      <c r="D24" s="58">
        <v>2215187</v>
      </c>
      <c r="E24" s="58">
        <v>1318935</v>
      </c>
      <c r="F24" s="58">
        <v>49634</v>
      </c>
      <c r="G24" s="58">
        <v>12129</v>
      </c>
      <c r="H24" s="58">
        <v>79740</v>
      </c>
      <c r="I24" s="58">
        <v>82667</v>
      </c>
      <c r="J24" s="65">
        <v>44154</v>
      </c>
      <c r="K24" s="58">
        <v>4074</v>
      </c>
      <c r="L24" s="58">
        <v>0</v>
      </c>
      <c r="M24" s="58"/>
      <c r="N24" s="7">
        <f t="shared" si="0"/>
        <v>3806520</v>
      </c>
      <c r="P24" s="47"/>
    </row>
    <row r="25" spans="1:16">
      <c r="A25" s="42"/>
      <c r="C25" s="5" t="s">
        <v>110</v>
      </c>
      <c r="D25" s="58">
        <v>1427888</v>
      </c>
      <c r="E25" s="58">
        <v>850173</v>
      </c>
      <c r="F25" s="58">
        <v>31994</v>
      </c>
      <c r="G25" s="58">
        <v>7818</v>
      </c>
      <c r="H25" s="58">
        <v>51399</v>
      </c>
      <c r="I25" s="58">
        <v>72999</v>
      </c>
      <c r="J25" s="65">
        <v>38991</v>
      </c>
      <c r="K25" s="58">
        <v>2626</v>
      </c>
      <c r="L25" s="58">
        <v>0</v>
      </c>
      <c r="M25" s="58"/>
      <c r="N25" s="7">
        <f t="shared" si="0"/>
        <v>2483888</v>
      </c>
      <c r="P25" s="47"/>
    </row>
    <row r="26" spans="1:16">
      <c r="A26" s="42"/>
      <c r="C26" s="5" t="s">
        <v>27</v>
      </c>
      <c r="D26" s="58">
        <v>12363114</v>
      </c>
      <c r="E26" s="58">
        <v>7361072</v>
      </c>
      <c r="F26" s="58">
        <v>277011</v>
      </c>
      <c r="G26" s="58">
        <v>67693</v>
      </c>
      <c r="H26" s="58">
        <v>445032</v>
      </c>
      <c r="I26" s="58">
        <v>600172</v>
      </c>
      <c r="J26" s="65">
        <v>320564</v>
      </c>
      <c r="K26" s="58">
        <v>22736</v>
      </c>
      <c r="L26" s="58">
        <v>2996791</v>
      </c>
      <c r="M26" s="58"/>
      <c r="N26" s="7">
        <f t="shared" si="0"/>
        <v>24454185</v>
      </c>
      <c r="P26" s="47"/>
    </row>
    <row r="27" spans="1:16">
      <c r="A27" s="42"/>
      <c r="C27" s="5" t="s">
        <v>28</v>
      </c>
      <c r="D27" s="58">
        <v>557330</v>
      </c>
      <c r="E27" s="58">
        <v>331838</v>
      </c>
      <c r="F27" s="58">
        <v>12488</v>
      </c>
      <c r="G27" s="58">
        <v>3052</v>
      </c>
      <c r="H27" s="58">
        <v>20062</v>
      </c>
      <c r="I27" s="58">
        <v>17513</v>
      </c>
      <c r="J27" s="65">
        <v>9354</v>
      </c>
      <c r="K27" s="58">
        <v>1025</v>
      </c>
      <c r="L27" s="58">
        <v>25931</v>
      </c>
      <c r="M27" s="58"/>
      <c r="N27" s="7">
        <f t="shared" si="0"/>
        <v>978593</v>
      </c>
      <c r="P27" s="47"/>
    </row>
    <row r="28" spans="1:16">
      <c r="A28" s="42"/>
      <c r="C28" s="5" t="s">
        <v>111</v>
      </c>
      <c r="D28" s="58">
        <v>2162165</v>
      </c>
      <c r="E28" s="58">
        <v>1287366</v>
      </c>
      <c r="F28" s="58">
        <v>48446</v>
      </c>
      <c r="G28" s="58">
        <v>11839</v>
      </c>
      <c r="H28" s="58">
        <v>77831</v>
      </c>
      <c r="I28" s="58">
        <v>85089</v>
      </c>
      <c r="J28" s="65">
        <v>45448</v>
      </c>
      <c r="K28" s="58">
        <v>3976</v>
      </c>
      <c r="L28" s="58">
        <v>134156</v>
      </c>
      <c r="M28" s="58"/>
      <c r="N28" s="7">
        <f t="shared" si="0"/>
        <v>3856316</v>
      </c>
      <c r="P28" s="47"/>
    </row>
    <row r="29" spans="1:16">
      <c r="A29" s="42"/>
      <c r="C29" s="5" t="s">
        <v>112</v>
      </c>
      <c r="D29" s="58">
        <v>4856618</v>
      </c>
      <c r="E29" s="58">
        <v>2891660</v>
      </c>
      <c r="F29" s="58">
        <v>108819</v>
      </c>
      <c r="G29" s="58">
        <v>26592</v>
      </c>
      <c r="H29" s="58">
        <v>174823</v>
      </c>
      <c r="I29" s="58">
        <v>207785</v>
      </c>
      <c r="J29" s="65">
        <v>110982</v>
      </c>
      <c r="K29" s="58">
        <v>8931</v>
      </c>
      <c r="L29" s="58">
        <v>738912</v>
      </c>
      <c r="M29" s="58"/>
      <c r="N29" s="7">
        <f t="shared" si="0"/>
        <v>9125122</v>
      </c>
      <c r="P29" s="47"/>
    </row>
    <row r="30" spans="1:16">
      <c r="A30" s="42"/>
      <c r="C30" s="5" t="s">
        <v>113</v>
      </c>
      <c r="D30" s="58">
        <v>630725</v>
      </c>
      <c r="E30" s="58">
        <v>375538</v>
      </c>
      <c r="F30" s="58">
        <v>14132</v>
      </c>
      <c r="G30" s="58">
        <v>3453</v>
      </c>
      <c r="H30" s="58">
        <v>22704</v>
      </c>
      <c r="I30" s="58">
        <v>18762</v>
      </c>
      <c r="J30" s="65">
        <v>10021</v>
      </c>
      <c r="K30" s="58">
        <v>1160</v>
      </c>
      <c r="L30" s="58">
        <v>0</v>
      </c>
      <c r="M30" s="58"/>
      <c r="N30" s="7">
        <f t="shared" si="0"/>
        <v>1076495</v>
      </c>
      <c r="P30" s="47"/>
    </row>
    <row r="31" spans="1:16">
      <c r="A31" s="42"/>
      <c r="C31" s="5" t="s">
        <v>32</v>
      </c>
      <c r="D31" s="58">
        <v>1440878</v>
      </c>
      <c r="E31" s="58">
        <v>857907</v>
      </c>
      <c r="F31" s="58">
        <v>32285</v>
      </c>
      <c r="G31" s="58">
        <v>7889</v>
      </c>
      <c r="H31" s="58">
        <v>51867</v>
      </c>
      <c r="I31" s="58">
        <v>71056</v>
      </c>
      <c r="J31" s="65">
        <v>37953</v>
      </c>
      <c r="K31" s="58">
        <v>2650</v>
      </c>
      <c r="L31" s="58">
        <v>0</v>
      </c>
      <c r="M31" s="58"/>
      <c r="N31" s="7">
        <f t="shared" si="0"/>
        <v>2502485</v>
      </c>
      <c r="P31" s="47"/>
    </row>
    <row r="32" spans="1:16">
      <c r="A32" s="42"/>
      <c r="C32" s="5" t="s">
        <v>33</v>
      </c>
      <c r="D32" s="58">
        <v>1322400</v>
      </c>
      <c r="E32" s="58">
        <v>787365</v>
      </c>
      <c r="F32" s="58">
        <v>29630</v>
      </c>
      <c r="G32" s="58">
        <v>7241</v>
      </c>
      <c r="H32" s="58">
        <v>47602</v>
      </c>
      <c r="I32" s="58">
        <v>47343</v>
      </c>
      <c r="J32" s="65">
        <v>25287</v>
      </c>
      <c r="K32" s="58">
        <v>2432</v>
      </c>
      <c r="L32" s="58">
        <v>208704</v>
      </c>
      <c r="M32" s="58"/>
      <c r="N32" s="7">
        <f t="shared" si="0"/>
        <v>2478004</v>
      </c>
      <c r="P32" s="47"/>
    </row>
    <row r="33" spans="1:16">
      <c r="A33" s="42"/>
      <c r="C33" s="5" t="s">
        <v>34</v>
      </c>
      <c r="D33" s="58">
        <v>2673496</v>
      </c>
      <c r="E33" s="58">
        <v>1746063</v>
      </c>
      <c r="F33" s="58">
        <v>59903</v>
      </c>
      <c r="G33" s="58">
        <v>14638</v>
      </c>
      <c r="H33" s="58">
        <v>96237</v>
      </c>
      <c r="I33" s="58">
        <v>158248</v>
      </c>
      <c r="J33" s="65">
        <v>84524</v>
      </c>
      <c r="K33" s="58">
        <v>4917</v>
      </c>
      <c r="L33" s="58">
        <v>0</v>
      </c>
      <c r="M33" s="58"/>
      <c r="N33" s="7">
        <f t="shared" si="0"/>
        <v>4838026</v>
      </c>
      <c r="P33" s="47"/>
    </row>
    <row r="34" spans="1:16">
      <c r="A34" s="42"/>
      <c r="C34" s="5" t="s">
        <v>114</v>
      </c>
      <c r="D34" s="58">
        <v>889161</v>
      </c>
      <c r="E34" s="58">
        <v>529412</v>
      </c>
      <c r="F34" s="58">
        <v>19923</v>
      </c>
      <c r="G34" s="58">
        <v>4868</v>
      </c>
      <c r="H34" s="58">
        <v>32007</v>
      </c>
      <c r="I34" s="58">
        <v>42554</v>
      </c>
      <c r="J34" s="65">
        <v>22728</v>
      </c>
      <c r="K34" s="58">
        <v>1635</v>
      </c>
      <c r="L34" s="58">
        <v>0</v>
      </c>
      <c r="M34" s="58"/>
      <c r="N34" s="7">
        <f t="shared" si="0"/>
        <v>1542288</v>
      </c>
      <c r="P34" s="47"/>
    </row>
    <row r="35" spans="1:16">
      <c r="A35" s="42"/>
      <c r="C35" s="5" t="s">
        <v>36</v>
      </c>
      <c r="D35" s="58">
        <v>3986253</v>
      </c>
      <c r="E35" s="58">
        <v>3309806</v>
      </c>
      <c r="F35" s="58">
        <v>89317</v>
      </c>
      <c r="G35" s="58">
        <v>21826</v>
      </c>
      <c r="H35" s="58">
        <v>143492</v>
      </c>
      <c r="I35" s="58">
        <v>98078</v>
      </c>
      <c r="J35" s="65">
        <v>52386</v>
      </c>
      <c r="K35" s="58">
        <v>7331</v>
      </c>
      <c r="L35" s="58">
        <v>0</v>
      </c>
      <c r="M35" s="58"/>
      <c r="N35" s="7">
        <f t="shared" si="0"/>
        <v>7708489</v>
      </c>
      <c r="P35" s="47"/>
    </row>
    <row r="36" spans="1:16">
      <c r="A36" s="42"/>
      <c r="C36" s="5" t="s">
        <v>37</v>
      </c>
      <c r="D36" s="58">
        <v>592667</v>
      </c>
      <c r="E36" s="58">
        <v>352877</v>
      </c>
      <c r="F36" s="58">
        <v>13279</v>
      </c>
      <c r="G36" s="58">
        <v>3245</v>
      </c>
      <c r="H36" s="58">
        <v>21334</v>
      </c>
      <c r="I36" s="58">
        <v>14429</v>
      </c>
      <c r="J36" s="65">
        <v>7707</v>
      </c>
      <c r="K36" s="58">
        <v>1090</v>
      </c>
      <c r="L36" s="58">
        <v>0</v>
      </c>
      <c r="M36" s="58"/>
      <c r="N36" s="7">
        <f t="shared" si="0"/>
        <v>1006628</v>
      </c>
      <c r="P36" s="47"/>
    </row>
    <row r="37" spans="1:16">
      <c r="A37" s="42"/>
      <c r="C37" s="5" t="s">
        <v>38</v>
      </c>
      <c r="D37" s="58">
        <v>420160</v>
      </c>
      <c r="E37" s="58">
        <v>250166</v>
      </c>
      <c r="F37" s="58">
        <v>9414</v>
      </c>
      <c r="G37" s="58">
        <v>2301</v>
      </c>
      <c r="H37" s="58">
        <v>15124</v>
      </c>
      <c r="I37" s="58">
        <v>11901</v>
      </c>
      <c r="J37" s="65">
        <v>6357</v>
      </c>
      <c r="K37" s="58">
        <v>773</v>
      </c>
      <c r="L37" s="58">
        <v>0</v>
      </c>
      <c r="M37" s="58"/>
      <c r="N37" s="7">
        <f t="shared" si="0"/>
        <v>716196</v>
      </c>
      <c r="P37" s="47"/>
    </row>
    <row r="38" spans="1:16">
      <c r="A38" s="42"/>
      <c r="C38" s="5" t="s">
        <v>39</v>
      </c>
      <c r="D38" s="58">
        <v>1591826</v>
      </c>
      <c r="E38" s="58">
        <v>947782</v>
      </c>
      <c r="F38" s="58">
        <v>35667</v>
      </c>
      <c r="G38" s="58">
        <v>8716</v>
      </c>
      <c r="H38" s="58">
        <v>57301</v>
      </c>
      <c r="I38" s="58">
        <v>76364</v>
      </c>
      <c r="J38" s="65">
        <v>40787</v>
      </c>
      <c r="K38" s="58">
        <v>2927</v>
      </c>
      <c r="L38" s="58">
        <v>120732</v>
      </c>
      <c r="M38" s="58"/>
      <c r="N38" s="7">
        <f t="shared" si="0"/>
        <v>2882102</v>
      </c>
      <c r="P38" s="47"/>
    </row>
    <row r="39" spans="1:16">
      <c r="A39" s="42"/>
      <c r="C39" s="5" t="s">
        <v>40</v>
      </c>
      <c r="D39" s="58">
        <v>371294</v>
      </c>
      <c r="E39" s="58">
        <v>221071</v>
      </c>
      <c r="F39" s="58">
        <v>8319</v>
      </c>
      <c r="G39" s="58">
        <v>2033</v>
      </c>
      <c r="H39" s="58">
        <v>13365</v>
      </c>
      <c r="I39" s="58">
        <v>10683</v>
      </c>
      <c r="J39" s="65">
        <v>5707</v>
      </c>
      <c r="K39" s="58">
        <v>683</v>
      </c>
      <c r="L39" s="58">
        <v>21350</v>
      </c>
      <c r="M39" s="58"/>
      <c r="N39" s="7">
        <f t="shared" si="0"/>
        <v>654505</v>
      </c>
      <c r="P39" s="47"/>
    </row>
    <row r="40" spans="1:16">
      <c r="A40" s="42"/>
      <c r="C40" s="5" t="s">
        <v>41</v>
      </c>
      <c r="D40" s="58">
        <v>1128264</v>
      </c>
      <c r="E40" s="58">
        <v>671775</v>
      </c>
      <c r="F40" s="58">
        <v>25280</v>
      </c>
      <c r="G40" s="58">
        <v>6178</v>
      </c>
      <c r="H40" s="58">
        <v>40614</v>
      </c>
      <c r="I40" s="58">
        <v>35725</v>
      </c>
      <c r="J40" s="65">
        <v>19082</v>
      </c>
      <c r="K40" s="58">
        <v>2075</v>
      </c>
      <c r="L40" s="58">
        <v>54640</v>
      </c>
      <c r="M40" s="58"/>
      <c r="N40" s="7">
        <f t="shared" si="0"/>
        <v>1983633</v>
      </c>
      <c r="P40" s="47"/>
    </row>
    <row r="41" spans="1:16">
      <c r="A41" s="42"/>
      <c r="C41" s="5" t="s">
        <v>42</v>
      </c>
      <c r="D41" s="58">
        <v>1057808</v>
      </c>
      <c r="E41" s="58">
        <v>629825</v>
      </c>
      <c r="F41" s="58">
        <v>23701</v>
      </c>
      <c r="G41" s="58">
        <v>5792</v>
      </c>
      <c r="H41" s="58">
        <v>38078</v>
      </c>
      <c r="I41" s="58">
        <v>42881</v>
      </c>
      <c r="J41" s="65">
        <v>22904</v>
      </c>
      <c r="K41" s="58">
        <v>1945</v>
      </c>
      <c r="L41" s="58">
        <v>0</v>
      </c>
      <c r="M41" s="58"/>
      <c r="N41" s="7">
        <f t="shared" si="0"/>
        <v>1822934</v>
      </c>
      <c r="P41" s="47"/>
    </row>
    <row r="42" spans="1:16">
      <c r="A42" s="42"/>
      <c r="C42" s="5" t="s">
        <v>115</v>
      </c>
      <c r="D42" s="58">
        <v>612840</v>
      </c>
      <c r="E42" s="58">
        <v>364888</v>
      </c>
      <c r="F42" s="58">
        <v>13731</v>
      </c>
      <c r="G42" s="58">
        <v>3356</v>
      </c>
      <c r="H42" s="58">
        <v>22060</v>
      </c>
      <c r="I42" s="58">
        <v>18601</v>
      </c>
      <c r="J42" s="65">
        <v>9935</v>
      </c>
      <c r="K42" s="58">
        <v>1127</v>
      </c>
      <c r="L42" s="58">
        <v>0</v>
      </c>
      <c r="M42" s="58"/>
      <c r="N42" s="7">
        <f t="shared" ref="N42:N67" si="1">SUM(D42:L42)</f>
        <v>1046538</v>
      </c>
      <c r="P42" s="47"/>
    </row>
    <row r="43" spans="1:16">
      <c r="A43" s="42"/>
      <c r="C43" s="5" t="s">
        <v>116</v>
      </c>
      <c r="D43" s="58">
        <v>2594902</v>
      </c>
      <c r="E43" s="58">
        <v>1545020</v>
      </c>
      <c r="F43" s="58">
        <v>58142</v>
      </c>
      <c r="G43" s="58">
        <v>14208</v>
      </c>
      <c r="H43" s="58">
        <v>93408</v>
      </c>
      <c r="I43" s="58">
        <v>102794</v>
      </c>
      <c r="J43" s="65">
        <v>54904</v>
      </c>
      <c r="K43" s="58">
        <v>4772</v>
      </c>
      <c r="L43" s="58">
        <v>9098</v>
      </c>
      <c r="M43" s="58"/>
      <c r="N43" s="7">
        <f t="shared" si="1"/>
        <v>4477248</v>
      </c>
      <c r="P43" s="47"/>
    </row>
    <row r="44" spans="1:16">
      <c r="A44" s="42"/>
      <c r="C44" s="5" t="s">
        <v>117</v>
      </c>
      <c r="D44" s="58">
        <v>1068079</v>
      </c>
      <c r="E44" s="58">
        <v>635940</v>
      </c>
      <c r="F44" s="58">
        <v>23932</v>
      </c>
      <c r="G44" s="58">
        <v>5848</v>
      </c>
      <c r="H44" s="58">
        <v>38447</v>
      </c>
      <c r="I44" s="58">
        <v>54699</v>
      </c>
      <c r="J44" s="65">
        <v>29216</v>
      </c>
      <c r="K44" s="58">
        <v>1964</v>
      </c>
      <c r="L44" s="58">
        <v>0</v>
      </c>
      <c r="M44" s="58"/>
      <c r="N44" s="7">
        <f t="shared" si="1"/>
        <v>1858125</v>
      </c>
      <c r="P44" s="47"/>
    </row>
    <row r="45" spans="1:16">
      <c r="A45" s="42"/>
      <c r="C45" s="5" t="s">
        <v>46</v>
      </c>
      <c r="D45" s="58">
        <v>2691650</v>
      </c>
      <c r="E45" s="58">
        <v>1602624</v>
      </c>
      <c r="F45" s="58">
        <v>60310</v>
      </c>
      <c r="G45" s="58">
        <v>14738</v>
      </c>
      <c r="H45" s="58">
        <v>96891</v>
      </c>
      <c r="I45" s="58">
        <v>137094</v>
      </c>
      <c r="J45" s="65">
        <v>73225</v>
      </c>
      <c r="K45" s="58">
        <v>4950</v>
      </c>
      <c r="L45" s="58">
        <v>0</v>
      </c>
      <c r="M45" s="58"/>
      <c r="N45" s="7">
        <f t="shared" si="1"/>
        <v>4681482</v>
      </c>
      <c r="P45" s="47"/>
    </row>
    <row r="46" spans="1:16">
      <c r="A46" s="42"/>
      <c r="C46" s="5" t="s">
        <v>47</v>
      </c>
      <c r="D46" s="58">
        <v>1155840</v>
      </c>
      <c r="E46" s="58">
        <v>688194</v>
      </c>
      <c r="F46" s="58">
        <v>25898</v>
      </c>
      <c r="G46" s="58">
        <v>6329</v>
      </c>
      <c r="H46" s="58">
        <v>41607</v>
      </c>
      <c r="I46" s="58">
        <v>58378</v>
      </c>
      <c r="J46" s="65">
        <v>31181</v>
      </c>
      <c r="K46" s="58">
        <v>2126</v>
      </c>
      <c r="L46" s="58">
        <v>654</v>
      </c>
      <c r="M46" s="58"/>
      <c r="N46" s="7">
        <f t="shared" si="1"/>
        <v>2010207</v>
      </c>
      <c r="P46" s="47"/>
    </row>
    <row r="47" spans="1:16">
      <c r="A47" s="42"/>
      <c r="C47" s="5" t="s">
        <v>48</v>
      </c>
      <c r="D47" s="58">
        <v>4502704</v>
      </c>
      <c r="E47" s="58">
        <v>2680937</v>
      </c>
      <c r="F47" s="58">
        <v>100889</v>
      </c>
      <c r="G47" s="58">
        <v>24654</v>
      </c>
      <c r="H47" s="58">
        <v>162083</v>
      </c>
      <c r="I47" s="58">
        <v>231277</v>
      </c>
      <c r="J47" s="65">
        <v>123530</v>
      </c>
      <c r="K47" s="58">
        <v>8280</v>
      </c>
      <c r="L47" s="58">
        <v>537715</v>
      </c>
      <c r="M47" s="58"/>
      <c r="N47" s="7">
        <f t="shared" si="1"/>
        <v>8372069</v>
      </c>
      <c r="P47" s="47"/>
    </row>
    <row r="48" spans="1:16">
      <c r="A48" s="42"/>
      <c r="C48" s="5" t="s">
        <v>118</v>
      </c>
      <c r="D48" s="58">
        <v>4015118</v>
      </c>
      <c r="E48" s="58">
        <v>2390625</v>
      </c>
      <c r="F48" s="58">
        <v>89964</v>
      </c>
      <c r="G48" s="58">
        <v>21984</v>
      </c>
      <c r="H48" s="58">
        <v>144531</v>
      </c>
      <c r="I48" s="58">
        <v>210098</v>
      </c>
      <c r="J48" s="65">
        <v>112217</v>
      </c>
      <c r="K48" s="58">
        <v>7384</v>
      </c>
      <c r="L48" s="58">
        <v>66068</v>
      </c>
      <c r="M48" s="58"/>
      <c r="N48" s="7">
        <f t="shared" si="1"/>
        <v>7057989</v>
      </c>
      <c r="P48" s="47"/>
    </row>
    <row r="49" spans="1:16">
      <c r="A49" s="42"/>
      <c r="C49" s="5" t="s">
        <v>119</v>
      </c>
      <c r="D49" s="58">
        <v>1563922</v>
      </c>
      <c r="E49" s="58">
        <v>931169</v>
      </c>
      <c r="F49" s="58">
        <v>35042</v>
      </c>
      <c r="G49" s="58">
        <v>8563</v>
      </c>
      <c r="H49" s="58">
        <v>56296</v>
      </c>
      <c r="I49" s="58">
        <v>74810</v>
      </c>
      <c r="J49" s="65">
        <v>39957</v>
      </c>
      <c r="K49" s="58">
        <v>2876</v>
      </c>
      <c r="L49" s="58">
        <v>0</v>
      </c>
      <c r="M49" s="58"/>
      <c r="N49" s="7">
        <f t="shared" si="1"/>
        <v>2712635</v>
      </c>
      <c r="P49" s="47"/>
    </row>
    <row r="50" spans="1:16">
      <c r="A50" s="42"/>
      <c r="C50" s="5" t="s">
        <v>120</v>
      </c>
      <c r="D50" s="58">
        <v>388173</v>
      </c>
      <c r="E50" s="58">
        <v>231121</v>
      </c>
      <c r="F50" s="58">
        <v>8698</v>
      </c>
      <c r="G50" s="58">
        <v>2125</v>
      </c>
      <c r="H50" s="58">
        <v>13973</v>
      </c>
      <c r="I50" s="58">
        <v>11991</v>
      </c>
      <c r="J50" s="65">
        <v>6404</v>
      </c>
      <c r="K50" s="58">
        <v>714</v>
      </c>
      <c r="L50" s="58">
        <v>48155</v>
      </c>
      <c r="M50" s="58"/>
      <c r="N50" s="7">
        <f t="shared" si="1"/>
        <v>711354</v>
      </c>
      <c r="P50" s="47"/>
    </row>
    <row r="51" spans="1:16">
      <c r="A51" s="42"/>
      <c r="C51" s="5" t="s">
        <v>52</v>
      </c>
      <c r="D51" s="58">
        <v>4337538</v>
      </c>
      <c r="E51" s="58">
        <v>2582596</v>
      </c>
      <c r="F51" s="58">
        <v>97188</v>
      </c>
      <c r="G51" s="58">
        <v>23750</v>
      </c>
      <c r="H51" s="58">
        <v>156137</v>
      </c>
      <c r="I51" s="58">
        <v>206912</v>
      </c>
      <c r="J51" s="65">
        <v>110517</v>
      </c>
      <c r="K51" s="58">
        <v>7977</v>
      </c>
      <c r="L51" s="58">
        <v>0</v>
      </c>
      <c r="M51" s="58"/>
      <c r="N51" s="7">
        <f t="shared" si="1"/>
        <v>7522615</v>
      </c>
      <c r="P51" s="47"/>
    </row>
    <row r="52" spans="1:16">
      <c r="A52" s="42"/>
      <c r="C52" s="5" t="s">
        <v>121</v>
      </c>
      <c r="D52" s="58">
        <v>258328</v>
      </c>
      <c r="E52" s="58">
        <v>153810</v>
      </c>
      <c r="F52" s="58">
        <v>5788</v>
      </c>
      <c r="G52" s="58">
        <v>1414</v>
      </c>
      <c r="H52" s="58">
        <v>9299</v>
      </c>
      <c r="I52" s="58">
        <v>6807</v>
      </c>
      <c r="J52" s="65">
        <v>3635</v>
      </c>
      <c r="K52" s="58">
        <v>475</v>
      </c>
      <c r="L52" s="58">
        <v>0</v>
      </c>
      <c r="M52" s="58"/>
      <c r="N52" s="7">
        <f t="shared" si="1"/>
        <v>439556</v>
      </c>
      <c r="P52" s="47"/>
    </row>
    <row r="53" spans="1:16">
      <c r="A53" s="42"/>
      <c r="C53" s="5" t="s">
        <v>54</v>
      </c>
      <c r="D53" s="58">
        <v>1196321</v>
      </c>
      <c r="E53" s="58">
        <v>712297</v>
      </c>
      <c r="F53" s="58">
        <v>26805</v>
      </c>
      <c r="G53" s="58">
        <v>6550</v>
      </c>
      <c r="H53" s="58">
        <v>43064</v>
      </c>
      <c r="I53" s="58">
        <v>54012</v>
      </c>
      <c r="J53" s="65">
        <v>28849</v>
      </c>
      <c r="K53" s="58">
        <v>2200</v>
      </c>
      <c r="L53" s="58">
        <v>0</v>
      </c>
      <c r="M53" s="58"/>
      <c r="N53" s="7">
        <f t="shared" si="1"/>
        <v>2070098</v>
      </c>
      <c r="P53" s="47"/>
    </row>
    <row r="54" spans="1:16">
      <c r="A54" s="42"/>
      <c r="C54" s="5" t="s">
        <v>122</v>
      </c>
      <c r="D54" s="58">
        <v>843941</v>
      </c>
      <c r="E54" s="58">
        <v>502488</v>
      </c>
      <c r="F54" s="58">
        <v>18910</v>
      </c>
      <c r="G54" s="58">
        <v>4621</v>
      </c>
      <c r="H54" s="58">
        <v>30379</v>
      </c>
      <c r="I54" s="58">
        <v>30997</v>
      </c>
      <c r="J54" s="65">
        <v>16556</v>
      </c>
      <c r="K54" s="58">
        <v>1552</v>
      </c>
      <c r="L54" s="58">
        <v>194110</v>
      </c>
      <c r="M54" s="58"/>
      <c r="N54" s="7">
        <f t="shared" si="1"/>
        <v>1643554</v>
      </c>
      <c r="P54" s="47"/>
    </row>
    <row r="55" spans="1:16">
      <c r="A55" s="42"/>
      <c r="C55" s="5" t="s">
        <v>56</v>
      </c>
      <c r="D55" s="58">
        <v>814550</v>
      </c>
      <c r="E55" s="58">
        <v>536560</v>
      </c>
      <c r="F55" s="58">
        <v>18251</v>
      </c>
      <c r="G55" s="58">
        <v>4460</v>
      </c>
      <c r="H55" s="58">
        <v>29321</v>
      </c>
      <c r="I55" s="58">
        <v>27237</v>
      </c>
      <c r="J55" s="65">
        <v>14548</v>
      </c>
      <c r="K55" s="58">
        <v>1498</v>
      </c>
      <c r="L55" s="58">
        <v>84940</v>
      </c>
      <c r="M55" s="58"/>
      <c r="N55" s="7">
        <f t="shared" si="1"/>
        <v>1531365</v>
      </c>
      <c r="P55" s="47"/>
    </row>
    <row r="56" spans="1:16">
      <c r="A56" s="42"/>
      <c r="C56" s="5" t="s">
        <v>123</v>
      </c>
      <c r="D56" s="58">
        <v>644616</v>
      </c>
      <c r="E56" s="58">
        <v>383808</v>
      </c>
      <c r="F56" s="58">
        <v>14443</v>
      </c>
      <c r="G56" s="58">
        <v>3530</v>
      </c>
      <c r="H56" s="58">
        <v>23204</v>
      </c>
      <c r="I56" s="58">
        <v>21729</v>
      </c>
      <c r="J56" s="65">
        <v>11606</v>
      </c>
      <c r="K56" s="58">
        <v>1185</v>
      </c>
      <c r="L56" s="58">
        <v>0</v>
      </c>
      <c r="M56" s="58"/>
      <c r="N56" s="7">
        <f t="shared" si="1"/>
        <v>1104121</v>
      </c>
      <c r="P56" s="47"/>
    </row>
    <row r="57" spans="1:16">
      <c r="A57" s="42"/>
      <c r="C57" s="5" t="s">
        <v>124</v>
      </c>
      <c r="D57" s="58">
        <v>2126392</v>
      </c>
      <c r="E57" s="58">
        <v>1266067</v>
      </c>
      <c r="F57" s="58">
        <v>47644</v>
      </c>
      <c r="G57" s="58">
        <v>11643</v>
      </c>
      <c r="H57" s="58">
        <v>76543</v>
      </c>
      <c r="I57" s="58">
        <v>94815</v>
      </c>
      <c r="J57" s="65">
        <v>50643</v>
      </c>
      <c r="K57" s="58">
        <v>3910</v>
      </c>
      <c r="L57" s="58">
        <v>55364</v>
      </c>
      <c r="M57" s="58"/>
      <c r="N57" s="7">
        <f t="shared" si="1"/>
        <v>3733021</v>
      </c>
      <c r="P57" s="47"/>
    </row>
    <row r="58" spans="1:16">
      <c r="A58" s="42"/>
      <c r="C58" s="5" t="s">
        <v>83</v>
      </c>
      <c r="D58" s="58">
        <v>1072726</v>
      </c>
      <c r="E58" s="58">
        <v>638708</v>
      </c>
      <c r="F58" s="58">
        <v>24036</v>
      </c>
      <c r="G58" s="58">
        <v>5874</v>
      </c>
      <c r="H58" s="58">
        <v>38615</v>
      </c>
      <c r="I58" s="58">
        <v>56830</v>
      </c>
      <c r="J58" s="65">
        <v>30355</v>
      </c>
      <c r="K58" s="58">
        <v>1973</v>
      </c>
      <c r="L58" s="58">
        <v>0</v>
      </c>
      <c r="M58" s="58"/>
      <c r="N58" s="7">
        <f t="shared" si="1"/>
        <v>1869117</v>
      </c>
      <c r="P58" s="47"/>
    </row>
    <row r="59" spans="1:16">
      <c r="A59" s="42"/>
      <c r="C59" s="5" t="s">
        <v>125</v>
      </c>
      <c r="D59" s="58">
        <v>403852</v>
      </c>
      <c r="E59" s="58">
        <v>240456</v>
      </c>
      <c r="F59" s="58">
        <v>9049</v>
      </c>
      <c r="G59" s="58">
        <v>2211</v>
      </c>
      <c r="H59" s="58">
        <v>14537</v>
      </c>
      <c r="I59" s="58">
        <v>12475</v>
      </c>
      <c r="J59" s="65">
        <v>6663</v>
      </c>
      <c r="K59" s="58">
        <v>743</v>
      </c>
      <c r="L59" s="58">
        <v>0</v>
      </c>
      <c r="M59" s="58"/>
      <c r="N59" s="7">
        <f t="shared" si="1"/>
        <v>689986</v>
      </c>
      <c r="P59" s="47"/>
    </row>
    <row r="60" spans="1:16">
      <c r="A60" s="42"/>
      <c r="C60" s="5" t="s">
        <v>126</v>
      </c>
      <c r="D60" s="58">
        <v>3625767</v>
      </c>
      <c r="E60" s="58">
        <v>2158804</v>
      </c>
      <c r="F60" s="58">
        <v>81240</v>
      </c>
      <c r="G60" s="58">
        <v>19852</v>
      </c>
      <c r="H60" s="58">
        <v>130516</v>
      </c>
      <c r="I60" s="58">
        <v>126881</v>
      </c>
      <c r="J60" s="65">
        <v>67770</v>
      </c>
      <c r="K60" s="58">
        <v>6668</v>
      </c>
      <c r="L60" s="58">
        <v>535353</v>
      </c>
      <c r="M60" s="58"/>
      <c r="N60" s="7">
        <f t="shared" si="1"/>
        <v>6752851</v>
      </c>
      <c r="P60" s="47"/>
    </row>
    <row r="61" spans="1:16">
      <c r="A61" s="42"/>
      <c r="C61" s="5" t="s">
        <v>60</v>
      </c>
      <c r="D61" s="58">
        <v>722112</v>
      </c>
      <c r="E61" s="58">
        <v>429950</v>
      </c>
      <c r="F61" s="58">
        <v>16180</v>
      </c>
      <c r="G61" s="58">
        <v>3954</v>
      </c>
      <c r="H61" s="58">
        <v>25994</v>
      </c>
      <c r="I61" s="58">
        <v>33464</v>
      </c>
      <c r="J61" s="65">
        <v>17873</v>
      </c>
      <c r="K61" s="58">
        <v>1328</v>
      </c>
      <c r="L61" s="58">
        <v>19563</v>
      </c>
      <c r="M61" s="58"/>
      <c r="N61" s="7">
        <f t="shared" si="1"/>
        <v>1270418</v>
      </c>
      <c r="P61" s="47"/>
    </row>
    <row r="62" spans="1:16">
      <c r="A62" s="42"/>
      <c r="C62" s="5" t="s">
        <v>61</v>
      </c>
      <c r="D62" s="58">
        <v>3069655</v>
      </c>
      <c r="E62" s="58">
        <v>1827691</v>
      </c>
      <c r="F62" s="58">
        <v>68779</v>
      </c>
      <c r="G62" s="58">
        <v>16808</v>
      </c>
      <c r="H62" s="58">
        <v>110498</v>
      </c>
      <c r="I62" s="58">
        <v>127359</v>
      </c>
      <c r="J62" s="65">
        <v>68025</v>
      </c>
      <c r="K62" s="58">
        <v>5645</v>
      </c>
      <c r="L62" s="58">
        <v>0</v>
      </c>
      <c r="M62" s="58"/>
      <c r="N62" s="7">
        <f t="shared" si="1"/>
        <v>5294460</v>
      </c>
      <c r="P62" s="47"/>
    </row>
    <row r="63" spans="1:16">
      <c r="A63" s="42"/>
      <c r="C63" s="5" t="s">
        <v>127</v>
      </c>
      <c r="D63" s="58">
        <v>1254605</v>
      </c>
      <c r="E63" s="58">
        <v>746999</v>
      </c>
      <c r="F63" s="58">
        <v>28111</v>
      </c>
      <c r="G63" s="58">
        <v>6869</v>
      </c>
      <c r="H63" s="58">
        <v>45162</v>
      </c>
      <c r="I63" s="58">
        <v>62548</v>
      </c>
      <c r="J63" s="65">
        <v>33409</v>
      </c>
      <c r="K63" s="58">
        <v>2307</v>
      </c>
      <c r="L63" s="58">
        <v>0</v>
      </c>
      <c r="M63" s="58"/>
      <c r="N63" s="7">
        <f t="shared" si="1"/>
        <v>2180010</v>
      </c>
      <c r="P63" s="47"/>
    </row>
    <row r="64" spans="1:16">
      <c r="A64" s="42"/>
      <c r="C64" s="5" t="s">
        <v>128</v>
      </c>
      <c r="D64" s="58">
        <v>887956</v>
      </c>
      <c r="E64" s="58">
        <v>568900</v>
      </c>
      <c r="F64" s="58">
        <v>19896</v>
      </c>
      <c r="G64" s="58">
        <v>4862</v>
      </c>
      <c r="H64" s="58">
        <v>31964</v>
      </c>
      <c r="I64" s="58">
        <v>43940</v>
      </c>
      <c r="J64" s="65">
        <v>23470</v>
      </c>
      <c r="K64" s="58">
        <v>1633</v>
      </c>
      <c r="L64" s="58">
        <v>0</v>
      </c>
      <c r="M64" s="58"/>
      <c r="N64" s="7">
        <f t="shared" si="1"/>
        <v>1582621</v>
      </c>
      <c r="P64" s="47"/>
    </row>
    <row r="65" spans="1:16">
      <c r="A65" s="42"/>
      <c r="C65" s="5" t="s">
        <v>64</v>
      </c>
      <c r="D65" s="58">
        <v>1217921</v>
      </c>
      <c r="E65" s="58">
        <v>725158</v>
      </c>
      <c r="F65" s="58">
        <v>27289</v>
      </c>
      <c r="G65" s="58">
        <v>6669</v>
      </c>
      <c r="H65" s="58">
        <v>43841</v>
      </c>
      <c r="I65" s="58">
        <v>62043</v>
      </c>
      <c r="J65" s="65">
        <v>33138</v>
      </c>
      <c r="K65" s="58">
        <v>2240</v>
      </c>
      <c r="L65" s="58">
        <v>0</v>
      </c>
      <c r="M65" s="58"/>
      <c r="N65" s="7">
        <f t="shared" si="1"/>
        <v>2118299</v>
      </c>
      <c r="P65" s="47"/>
    </row>
    <row r="66" spans="1:16">
      <c r="A66" s="42"/>
      <c r="C66" s="5" t="s">
        <v>65</v>
      </c>
      <c r="D66" s="58">
        <v>2357589</v>
      </c>
      <c r="E66" s="58">
        <v>1403723</v>
      </c>
      <c r="F66" s="58">
        <v>52825</v>
      </c>
      <c r="G66" s="58">
        <v>12909</v>
      </c>
      <c r="H66" s="58">
        <v>84866</v>
      </c>
      <c r="I66" s="58">
        <v>101128</v>
      </c>
      <c r="J66" s="65">
        <v>54014</v>
      </c>
      <c r="K66" s="58">
        <v>4336</v>
      </c>
      <c r="L66" s="58">
        <v>0</v>
      </c>
      <c r="M66" s="58"/>
      <c r="N66" s="7">
        <f t="shared" si="1"/>
        <v>4071390</v>
      </c>
      <c r="P66" s="47"/>
    </row>
    <row r="67" spans="1:16" ht="13.5" thickBot="1">
      <c r="A67" s="42"/>
      <c r="C67" s="5" t="s">
        <v>66</v>
      </c>
      <c r="D67" s="58">
        <v>10437133</v>
      </c>
      <c r="E67" s="58">
        <v>6214332</v>
      </c>
      <c r="F67" s="58">
        <v>233857</v>
      </c>
      <c r="G67" s="58">
        <v>57147</v>
      </c>
      <c r="H67" s="58">
        <v>375703</v>
      </c>
      <c r="I67" s="58">
        <v>480890</v>
      </c>
      <c r="J67" s="65">
        <v>256852</v>
      </c>
      <c r="K67" s="58">
        <v>19194</v>
      </c>
      <c r="L67" s="58">
        <v>1969116</v>
      </c>
      <c r="M67" s="58"/>
      <c r="N67" s="7">
        <f t="shared" si="1"/>
        <v>20044224</v>
      </c>
      <c r="P67" s="47"/>
    </row>
    <row r="68" spans="1:16" ht="15.75" customHeight="1">
      <c r="A68" s="42"/>
      <c r="C68" s="8" t="s">
        <v>67</v>
      </c>
      <c r="D68" s="58">
        <f>SUM(D10:D67)</f>
        <v>118641392</v>
      </c>
      <c r="E68" s="58">
        <f t="shared" ref="E68:L68" si="2">SUM(E10:E67)</f>
        <v>71822191</v>
      </c>
      <c r="F68" s="58">
        <f t="shared" si="2"/>
        <v>2658310</v>
      </c>
      <c r="G68" s="58">
        <f t="shared" si="2"/>
        <v>649610</v>
      </c>
      <c r="H68" s="58">
        <f t="shared" si="2"/>
        <v>4270708</v>
      </c>
      <c r="I68" s="58">
        <f t="shared" si="2"/>
        <v>5305470</v>
      </c>
      <c r="J68" s="58">
        <f t="shared" si="2"/>
        <v>2833762</v>
      </c>
      <c r="K68" s="58">
        <f t="shared" si="2"/>
        <v>218183</v>
      </c>
      <c r="L68" s="58">
        <f t="shared" si="2"/>
        <v>14294085</v>
      </c>
      <c r="M68" s="58"/>
      <c r="N68" s="58">
        <f>SUM(N10:N67)</f>
        <v>220693711</v>
      </c>
      <c r="P68" s="47"/>
    </row>
    <row r="69" spans="1:16" ht="6.75" customHeight="1" thickBot="1">
      <c r="A69" s="42"/>
      <c r="C69" s="10"/>
      <c r="D69" s="83"/>
      <c r="E69" s="83"/>
      <c r="F69" s="83"/>
      <c r="G69" s="83"/>
      <c r="H69" s="83"/>
      <c r="I69" s="83"/>
      <c r="J69" s="84"/>
      <c r="K69" s="83"/>
      <c r="L69" s="83"/>
      <c r="M69" s="83"/>
      <c r="N69" s="11">
        <f>+N68-ACUMPAR!O25</f>
        <v>0</v>
      </c>
      <c r="O69" s="1" t="s">
        <v>9</v>
      </c>
      <c r="P69" s="47"/>
    </row>
    <row r="70" spans="1:16" ht="0.75" customHeight="1" thickBot="1">
      <c r="A70" s="42"/>
      <c r="C70" s="15"/>
      <c r="D70" s="58">
        <v>0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65" t="e">
        <v>#VALUE!</v>
      </c>
      <c r="K70" s="58">
        <v>0</v>
      </c>
      <c r="L70" s="58">
        <v>0</v>
      </c>
      <c r="M70" s="58"/>
      <c r="N70" s="16"/>
      <c r="P70" s="47"/>
    </row>
    <row r="71" spans="1:16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/>
      <c r="P71" s="47"/>
    </row>
    <row r="72" spans="1:16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3"/>
    </row>
    <row r="73" spans="1:16" ht="13.5" thickTop="1">
      <c r="A73"/>
      <c r="B73"/>
      <c r="D73" s="88">
        <v>123573352</v>
      </c>
      <c r="E73" s="78">
        <v>72454309</v>
      </c>
      <c r="F73" s="88">
        <v>1606944</v>
      </c>
      <c r="G73" s="88">
        <v>672822</v>
      </c>
      <c r="H73" s="88">
        <v>4464829</v>
      </c>
      <c r="I73" s="88">
        <v>7810185</v>
      </c>
      <c r="J73" s="88">
        <v>6206387</v>
      </c>
      <c r="K73" s="88">
        <v>197235</v>
      </c>
      <c r="L73" s="88">
        <v>16754969</v>
      </c>
      <c r="M73" s="88"/>
      <c r="N73" s="12">
        <v>3211551</v>
      </c>
    </row>
    <row r="74" spans="1:16">
      <c r="A74"/>
      <c r="B74"/>
      <c r="N74" s="65">
        <f>+N73+N68</f>
        <v>223905262</v>
      </c>
    </row>
    <row r="75" spans="1:16">
      <c r="D75" s="65">
        <f>+D73-D68</f>
        <v>4931960</v>
      </c>
      <c r="E75" s="65">
        <f t="shared" ref="E75:L75" si="3">+E73-E68</f>
        <v>632118</v>
      </c>
      <c r="F75" s="65">
        <f t="shared" si="3"/>
        <v>-1051366</v>
      </c>
      <c r="G75" s="65">
        <f t="shared" si="3"/>
        <v>23212</v>
      </c>
      <c r="H75" s="65">
        <f t="shared" si="3"/>
        <v>194121</v>
      </c>
      <c r="I75" s="65">
        <f t="shared" si="3"/>
        <v>2504715</v>
      </c>
      <c r="J75" s="65">
        <f t="shared" si="3"/>
        <v>3372625</v>
      </c>
      <c r="K75" s="65">
        <f t="shared" si="3"/>
        <v>-20948</v>
      </c>
      <c r="L75" s="65">
        <f t="shared" si="3"/>
        <v>2460884</v>
      </c>
      <c r="M75" s="65"/>
    </row>
  </sheetData>
  <mergeCells count="5">
    <mergeCell ref="C2:N2"/>
    <mergeCell ref="C3:N3"/>
    <mergeCell ref="C4:N4"/>
    <mergeCell ref="C6:N6"/>
    <mergeCell ref="C5:N5"/>
  </mergeCells>
  <phoneticPr fontId="0" type="noConversion"/>
  <printOptions horizontalCentered="1" verticalCentered="1"/>
  <pageMargins left="0.17" right="0.17" top="0.28000000000000003" bottom="0.19685039370078741" header="0" footer="0"/>
  <pageSetup scale="65" orientation="landscape" horizontalDpi="300" verticalDpi="300" r:id="rId1"/>
  <headerFooter alignWithMargins="0">
    <oddFooter>FEDERACION.xls&amp;RPágina &amp;P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6"/>
  <dimension ref="A1:Q95"/>
  <sheetViews>
    <sheetView view="pageBreakPreview" topLeftCell="A21" zoomScale="90" zoomScaleNormal="100" workbookViewId="0">
      <selection activeCell="M67" sqref="M67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7.26953125" style="12" customWidth="1"/>
    <col min="5" max="5" width="16.7265625" style="1" customWidth="1"/>
    <col min="6" max="7" width="16.7265625" style="12" customWidth="1"/>
    <col min="8" max="8" width="17.453125" style="12" customWidth="1"/>
    <col min="9" max="9" width="17.26953125" style="12" customWidth="1"/>
    <col min="10" max="10" width="16.453125" style="12" customWidth="1"/>
    <col min="11" max="11" width="16.7265625" style="12" customWidth="1"/>
    <col min="12" max="12" width="15.7265625" style="12" customWidth="1"/>
    <col min="13" max="13" width="16.453125" style="12" customWidth="1"/>
    <col min="14" max="14" width="3" style="1" customWidth="1"/>
    <col min="15" max="15" width="1.26953125" style="1" customWidth="1"/>
    <col min="16" max="16" width="18.453125" style="78" customWidth="1"/>
    <col min="17" max="17" width="11.453125" style="78"/>
    <col min="18" max="16384" width="11.453125" style="1"/>
  </cols>
  <sheetData>
    <row r="1" spans="1:17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7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7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7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7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7" ht="15.75" customHeight="1">
      <c r="A6" s="42"/>
      <c r="C6" s="141" t="s">
        <v>139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7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7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7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</row>
    <row r="10" spans="1:17">
      <c r="A10" s="42"/>
      <c r="C10" s="5" t="s">
        <v>100</v>
      </c>
      <c r="D10" s="58" t="e">
        <f>+SEP!D10+ACUMAGOSTO!D10</f>
        <v>#REF!</v>
      </c>
      <c r="E10" s="58" t="e">
        <f>+SEP!E10+ACUMAGOSTO!E10</f>
        <v>#REF!</v>
      </c>
      <c r="F10" s="58" t="e">
        <f>+SEP!F10+ACUMAGOSTO!F10</f>
        <v>#REF!</v>
      </c>
      <c r="G10" s="58" t="e">
        <f>+SEP!G10+ACUMAGOSTO!G10</f>
        <v>#REF!</v>
      </c>
      <c r="H10" s="58" t="e">
        <f>+SEP!H10+ACUMAGOSTO!H10</f>
        <v>#REF!</v>
      </c>
      <c r="I10" s="58" t="e">
        <f>+SEP!I10+ACUMAGOSTO!I10</f>
        <v>#REF!</v>
      </c>
      <c r="J10" s="58" t="e">
        <f>+SEP!J10+ACUMAGOSTO!J10</f>
        <v>#REF!</v>
      </c>
      <c r="K10" s="58" t="e">
        <f>+SEP!K10+ACUMAGOSTO!K10</f>
        <v>#REF!</v>
      </c>
      <c r="L10" s="58" t="e">
        <f>+SEP!L10+ACUMAGOSTO!L10</f>
        <v>#REF!</v>
      </c>
      <c r="M10" s="7" t="e">
        <f t="shared" ref="M10:M41" si="0">SUM(D10:L10)</f>
        <v>#REF!</v>
      </c>
      <c r="O10" s="47"/>
      <c r="P10" s="78">
        <v>10911468</v>
      </c>
      <c r="Q10" s="78" t="e">
        <f>+P10-M10</f>
        <v>#REF!</v>
      </c>
    </row>
    <row r="11" spans="1:17">
      <c r="A11" s="42"/>
      <c r="C11" s="5" t="s">
        <v>12</v>
      </c>
      <c r="D11" s="58" t="e">
        <f>+SEP!D11+ACUMAGOSTO!D11</f>
        <v>#REF!</v>
      </c>
      <c r="E11" s="58" t="e">
        <f>+SEP!E11+ACUMAGOSTO!E11</f>
        <v>#REF!</v>
      </c>
      <c r="F11" s="58" t="e">
        <f>+SEP!F11+ACUMAGOSTO!F11</f>
        <v>#REF!</v>
      </c>
      <c r="G11" s="58" t="e">
        <f>+SEP!G11+ACUMAGOSTO!G11</f>
        <v>#REF!</v>
      </c>
      <c r="H11" s="58" t="e">
        <f>+SEP!H11+ACUMAGOSTO!H11</f>
        <v>#REF!</v>
      </c>
      <c r="I11" s="58" t="e">
        <f>+SEP!I11+ACUMAGOSTO!I11</f>
        <v>#REF!</v>
      </c>
      <c r="J11" s="58" t="e">
        <f>+SEP!J11+ACUMAGOSTO!J11</f>
        <v>#REF!</v>
      </c>
      <c r="K11" s="58" t="e">
        <f>+SEP!K11+ACUMAGOSTO!K11</f>
        <v>#REF!</v>
      </c>
      <c r="L11" s="58" t="e">
        <f>+SEP!L11+ACUMAGOSTO!L11</f>
        <v>#REF!</v>
      </c>
      <c r="M11" s="7" t="e">
        <f t="shared" si="0"/>
        <v>#REF!</v>
      </c>
      <c r="O11" s="47"/>
      <c r="P11" s="78">
        <v>8916233</v>
      </c>
      <c r="Q11" s="78" t="e">
        <f t="shared" ref="Q11:Q67" si="1">+P11-M11</f>
        <v>#REF!</v>
      </c>
    </row>
    <row r="12" spans="1:17">
      <c r="A12" s="42"/>
      <c r="C12" s="5" t="s">
        <v>101</v>
      </c>
      <c r="D12" s="58" t="e">
        <f>+SEP!D12+ACUMAGOSTO!D12</f>
        <v>#REF!</v>
      </c>
      <c r="E12" s="58" t="e">
        <f>+SEP!E12+ACUMAGOSTO!E12</f>
        <v>#REF!</v>
      </c>
      <c r="F12" s="58" t="e">
        <f>+SEP!F12+ACUMAGOSTO!F12</f>
        <v>#REF!</v>
      </c>
      <c r="G12" s="58" t="e">
        <f>+SEP!G12+ACUMAGOSTO!G12</f>
        <v>#REF!</v>
      </c>
      <c r="H12" s="58" t="e">
        <f>+SEP!H12+ACUMAGOSTO!H12</f>
        <v>#REF!</v>
      </c>
      <c r="I12" s="58" t="e">
        <f>+SEP!I12+ACUMAGOSTO!I12</f>
        <v>#REF!</v>
      </c>
      <c r="J12" s="58" t="e">
        <f>+SEP!J12+ACUMAGOSTO!J12</f>
        <v>#REF!</v>
      </c>
      <c r="K12" s="58" t="e">
        <f>+SEP!K12+ACUMAGOSTO!K12</f>
        <v>#REF!</v>
      </c>
      <c r="L12" s="58" t="e">
        <f>+SEP!L12+ACUMAGOSTO!L12</f>
        <v>#REF!</v>
      </c>
      <c r="M12" s="7" t="e">
        <f t="shared" si="0"/>
        <v>#REF!</v>
      </c>
      <c r="O12" s="47"/>
      <c r="P12" s="78">
        <v>8467359</v>
      </c>
      <c r="Q12" s="78" t="e">
        <f t="shared" si="1"/>
        <v>#REF!</v>
      </c>
    </row>
    <row r="13" spans="1:17">
      <c r="A13" s="42"/>
      <c r="C13" s="5" t="s">
        <v>102</v>
      </c>
      <c r="D13" s="58" t="e">
        <f>+SEP!D13+ACUMAGOSTO!D13</f>
        <v>#REF!</v>
      </c>
      <c r="E13" s="58" t="e">
        <f>+SEP!E13+ACUMAGOSTO!E13</f>
        <v>#REF!</v>
      </c>
      <c r="F13" s="58" t="e">
        <f>+SEP!F13+ACUMAGOSTO!F13</f>
        <v>#REF!</v>
      </c>
      <c r="G13" s="58" t="e">
        <f>+SEP!G13+ACUMAGOSTO!G13</f>
        <v>#REF!</v>
      </c>
      <c r="H13" s="58" t="e">
        <f>+SEP!H13+ACUMAGOSTO!H13</f>
        <v>#REF!</v>
      </c>
      <c r="I13" s="58" t="e">
        <f>+SEP!I13+ACUMAGOSTO!I13</f>
        <v>#REF!</v>
      </c>
      <c r="J13" s="58" t="e">
        <f>+SEP!J13+ACUMAGOSTO!J13</f>
        <v>#REF!</v>
      </c>
      <c r="K13" s="58" t="e">
        <f>+SEP!K13+ACUMAGOSTO!K13</f>
        <v>#REF!</v>
      </c>
      <c r="L13" s="58" t="e">
        <f>+SEP!L13+ACUMAGOSTO!L13</f>
        <v>#REF!</v>
      </c>
      <c r="M13" s="7" t="e">
        <f t="shared" si="0"/>
        <v>#REF!</v>
      </c>
      <c r="O13" s="47"/>
      <c r="P13" s="78">
        <v>8227704</v>
      </c>
      <c r="Q13" s="78" t="e">
        <f t="shared" si="1"/>
        <v>#REF!</v>
      </c>
    </row>
    <row r="14" spans="1:17">
      <c r="A14" s="42"/>
      <c r="C14" s="5" t="s">
        <v>103</v>
      </c>
      <c r="D14" s="58" t="e">
        <f>+SEP!D14+ACUMAGOSTO!D14</f>
        <v>#REF!</v>
      </c>
      <c r="E14" s="58" t="e">
        <f>+SEP!E14+ACUMAGOSTO!E14</f>
        <v>#REF!</v>
      </c>
      <c r="F14" s="58" t="e">
        <f>+SEP!F14+ACUMAGOSTO!F14</f>
        <v>#REF!</v>
      </c>
      <c r="G14" s="58" t="e">
        <f>+SEP!G14+ACUMAGOSTO!G14</f>
        <v>#REF!</v>
      </c>
      <c r="H14" s="58" t="e">
        <f>+SEP!H14+ACUMAGOSTO!H14</f>
        <v>#REF!</v>
      </c>
      <c r="I14" s="58" t="e">
        <f>+SEP!I14+ACUMAGOSTO!I14</f>
        <v>#REF!</v>
      </c>
      <c r="J14" s="58" t="e">
        <f>+SEP!J14+ACUMAGOSTO!J14</f>
        <v>#REF!</v>
      </c>
      <c r="K14" s="58" t="e">
        <f>+SEP!K14+ACUMAGOSTO!K14</f>
        <v>#REF!</v>
      </c>
      <c r="L14" s="58" t="e">
        <f>+SEP!L14+ACUMAGOSTO!L14</f>
        <v>#REF!</v>
      </c>
      <c r="M14" s="7" t="e">
        <f t="shared" si="0"/>
        <v>#REF!</v>
      </c>
      <c r="O14" s="47"/>
      <c r="P14" s="78">
        <v>56701765</v>
      </c>
      <c r="Q14" s="78" t="e">
        <f t="shared" si="1"/>
        <v>#REF!</v>
      </c>
    </row>
    <row r="15" spans="1:17">
      <c r="A15" s="42"/>
      <c r="C15" s="5" t="s">
        <v>104</v>
      </c>
      <c r="D15" s="58" t="e">
        <f>+SEP!D15+ACUMAGOSTO!D15</f>
        <v>#REF!</v>
      </c>
      <c r="E15" s="58" t="e">
        <f>+SEP!E15+ACUMAGOSTO!E15</f>
        <v>#REF!</v>
      </c>
      <c r="F15" s="58" t="e">
        <f>+SEP!F15+ACUMAGOSTO!F15</f>
        <v>#REF!</v>
      </c>
      <c r="G15" s="58" t="e">
        <f>+SEP!G15+ACUMAGOSTO!G15</f>
        <v>#REF!</v>
      </c>
      <c r="H15" s="58" t="e">
        <f>+SEP!H15+ACUMAGOSTO!H15</f>
        <v>#REF!</v>
      </c>
      <c r="I15" s="58" t="e">
        <f>+SEP!I15+ACUMAGOSTO!I15</f>
        <v>#REF!</v>
      </c>
      <c r="J15" s="58" t="e">
        <f>+SEP!J15+ACUMAGOSTO!J15</f>
        <v>#REF!</v>
      </c>
      <c r="K15" s="58" t="e">
        <f>+SEP!K15+ACUMAGOSTO!K15</f>
        <v>#REF!</v>
      </c>
      <c r="L15" s="58" t="e">
        <f>+SEP!L15+ACUMAGOSTO!L15</f>
        <v>#REF!</v>
      </c>
      <c r="M15" s="7" t="e">
        <f t="shared" si="0"/>
        <v>#REF!</v>
      </c>
      <c r="O15" s="47"/>
      <c r="P15" s="78">
        <v>11612914</v>
      </c>
      <c r="Q15" s="78" t="e">
        <f t="shared" si="1"/>
        <v>#REF!</v>
      </c>
    </row>
    <row r="16" spans="1:17">
      <c r="A16" s="42"/>
      <c r="C16" s="5" t="s">
        <v>105</v>
      </c>
      <c r="D16" s="58" t="e">
        <f>+SEP!D16+ACUMAGOSTO!D16</f>
        <v>#REF!</v>
      </c>
      <c r="E16" s="58" t="e">
        <f>+SEP!E16+ACUMAGOSTO!E16</f>
        <v>#REF!</v>
      </c>
      <c r="F16" s="58" t="e">
        <f>+SEP!F16+ACUMAGOSTO!F16</f>
        <v>#REF!</v>
      </c>
      <c r="G16" s="58" t="e">
        <f>+SEP!G16+ACUMAGOSTO!G16</f>
        <v>#REF!</v>
      </c>
      <c r="H16" s="58" t="e">
        <f>+SEP!H16+ACUMAGOSTO!H16</f>
        <v>#REF!</v>
      </c>
      <c r="I16" s="58" t="e">
        <f>+SEP!I16+ACUMAGOSTO!I16</f>
        <v>#REF!</v>
      </c>
      <c r="J16" s="58" t="e">
        <f>+SEP!J16+ACUMAGOSTO!J16</f>
        <v>#REF!</v>
      </c>
      <c r="K16" s="58" t="e">
        <f>+SEP!K16+ACUMAGOSTO!K16</f>
        <v>#REF!</v>
      </c>
      <c r="L16" s="58" t="e">
        <f>+SEP!L16+ACUMAGOSTO!L16</f>
        <v>#REF!</v>
      </c>
      <c r="M16" s="7" t="e">
        <f t="shared" si="0"/>
        <v>#REF!</v>
      </c>
      <c r="O16" s="47"/>
      <c r="P16" s="78">
        <v>23931072</v>
      </c>
      <c r="Q16" s="78" t="e">
        <f t="shared" si="1"/>
        <v>#REF!</v>
      </c>
    </row>
    <row r="17" spans="1:17">
      <c r="A17" s="42"/>
      <c r="C17" s="5" t="s">
        <v>18</v>
      </c>
      <c r="D17" s="58" t="e">
        <f>+SEP!D17+ACUMAGOSTO!D17</f>
        <v>#REF!</v>
      </c>
      <c r="E17" s="58" t="e">
        <f>+SEP!E17+ACUMAGOSTO!E17</f>
        <v>#REF!</v>
      </c>
      <c r="F17" s="58" t="e">
        <f>+SEP!F17+ACUMAGOSTO!F17</f>
        <v>#REF!</v>
      </c>
      <c r="G17" s="58" t="e">
        <f>+SEP!G17+ACUMAGOSTO!G17</f>
        <v>#REF!</v>
      </c>
      <c r="H17" s="58" t="e">
        <f>+SEP!H17+ACUMAGOSTO!H17</f>
        <v>#REF!</v>
      </c>
      <c r="I17" s="58" t="e">
        <f>+SEP!I17+ACUMAGOSTO!I17</f>
        <v>#REF!</v>
      </c>
      <c r="J17" s="58" t="e">
        <f>+SEP!J17+ACUMAGOSTO!J17</f>
        <v>#REF!</v>
      </c>
      <c r="K17" s="58" t="e">
        <f>+SEP!K17+ACUMAGOSTO!K17</f>
        <v>#REF!</v>
      </c>
      <c r="L17" s="58" t="e">
        <f>+SEP!L17+ACUMAGOSTO!L17</f>
        <v>#REF!</v>
      </c>
      <c r="M17" s="7" t="e">
        <f t="shared" si="0"/>
        <v>#REF!</v>
      </c>
      <c r="O17" s="47"/>
      <c r="P17" s="78">
        <v>15045145</v>
      </c>
      <c r="Q17" s="78" t="e">
        <f t="shared" si="1"/>
        <v>#REF!</v>
      </c>
    </row>
    <row r="18" spans="1:17">
      <c r="A18" s="42"/>
      <c r="C18" s="5" t="s">
        <v>19</v>
      </c>
      <c r="D18" s="58" t="e">
        <f>+SEP!D18+ACUMAGOSTO!D18</f>
        <v>#REF!</v>
      </c>
      <c r="E18" s="58" t="e">
        <f>+SEP!E18+ACUMAGOSTO!E18</f>
        <v>#REF!</v>
      </c>
      <c r="F18" s="58" t="e">
        <f>+SEP!F18+ACUMAGOSTO!F18</f>
        <v>#REF!</v>
      </c>
      <c r="G18" s="58" t="e">
        <f>+SEP!G18+ACUMAGOSTO!G18</f>
        <v>#REF!</v>
      </c>
      <c r="H18" s="58" t="e">
        <f>+SEP!H18+ACUMAGOSTO!H18</f>
        <v>#REF!</v>
      </c>
      <c r="I18" s="58" t="e">
        <f>+SEP!I18+ACUMAGOSTO!I18</f>
        <v>#REF!</v>
      </c>
      <c r="J18" s="58" t="e">
        <f>+SEP!J18+ACUMAGOSTO!J18</f>
        <v>#REF!</v>
      </c>
      <c r="K18" s="58" t="e">
        <f>+SEP!K18+ACUMAGOSTO!K18</f>
        <v>#REF!</v>
      </c>
      <c r="L18" s="58" t="e">
        <f>+SEP!L18+ACUMAGOSTO!L18</f>
        <v>#REF!</v>
      </c>
      <c r="M18" s="7" t="e">
        <f t="shared" si="0"/>
        <v>#REF!</v>
      </c>
      <c r="N18" s="74"/>
      <c r="O18" s="47"/>
      <c r="P18" s="78">
        <v>25115508</v>
      </c>
      <c r="Q18" s="78" t="e">
        <f t="shared" si="1"/>
        <v>#REF!</v>
      </c>
    </row>
    <row r="19" spans="1:17">
      <c r="A19" s="42"/>
      <c r="C19" s="5" t="s">
        <v>106</v>
      </c>
      <c r="D19" s="58" t="e">
        <f>+SEP!D19+ACUMAGOSTO!D19</f>
        <v>#REF!</v>
      </c>
      <c r="E19" s="58" t="e">
        <f>+SEP!E19+ACUMAGOSTO!E19</f>
        <v>#REF!</v>
      </c>
      <c r="F19" s="58" t="e">
        <f>+SEP!F19+ACUMAGOSTO!F19</f>
        <v>#REF!</v>
      </c>
      <c r="G19" s="58" t="e">
        <f>+SEP!G19+ACUMAGOSTO!G19</f>
        <v>#REF!</v>
      </c>
      <c r="H19" s="58" t="e">
        <f>+SEP!H19+ACUMAGOSTO!H19</f>
        <v>#REF!</v>
      </c>
      <c r="I19" s="58" t="e">
        <f>+SEP!I19+ACUMAGOSTO!I19</f>
        <v>#REF!</v>
      </c>
      <c r="J19" s="58" t="e">
        <f>+SEP!J19+ACUMAGOSTO!J19</f>
        <v>#REF!</v>
      </c>
      <c r="K19" s="58" t="e">
        <f>+SEP!K19+ACUMAGOSTO!K19</f>
        <v>#REF!</v>
      </c>
      <c r="L19" s="58" t="e">
        <f>+SEP!L19+ACUMAGOSTO!L19</f>
        <v>#REF!</v>
      </c>
      <c r="M19" s="7" t="e">
        <f t="shared" si="0"/>
        <v>#REF!</v>
      </c>
      <c r="N19" s="74"/>
      <c r="O19" s="47"/>
      <c r="P19" s="78">
        <v>5713674</v>
      </c>
      <c r="Q19" s="78" t="e">
        <f t="shared" si="1"/>
        <v>#REF!</v>
      </c>
    </row>
    <row r="20" spans="1:17">
      <c r="A20" s="42"/>
      <c r="C20" s="5" t="s">
        <v>107</v>
      </c>
      <c r="D20" s="58" t="e">
        <f>+SEP!D20+ACUMAGOSTO!D20</f>
        <v>#REF!</v>
      </c>
      <c r="E20" s="58" t="e">
        <f>+SEP!E20+ACUMAGOSTO!E20</f>
        <v>#REF!</v>
      </c>
      <c r="F20" s="58" t="e">
        <f>+SEP!F20+ACUMAGOSTO!F20</f>
        <v>#REF!</v>
      </c>
      <c r="G20" s="58" t="e">
        <f>+SEP!G20+ACUMAGOSTO!G20</f>
        <v>#REF!</v>
      </c>
      <c r="H20" s="58" t="e">
        <f>+SEP!H20+ACUMAGOSTO!H20</f>
        <v>#REF!</v>
      </c>
      <c r="I20" s="58" t="e">
        <f>+SEP!I20+ACUMAGOSTO!I20</f>
        <v>#REF!</v>
      </c>
      <c r="J20" s="58" t="e">
        <f>+SEP!J20+ACUMAGOSTO!J20</f>
        <v>#REF!</v>
      </c>
      <c r="K20" s="58" t="e">
        <f>+SEP!K20+ACUMAGOSTO!K20</f>
        <v>#REF!</v>
      </c>
      <c r="L20" s="58" t="e">
        <f>+SEP!L20+ACUMAGOSTO!L20</f>
        <v>#REF!</v>
      </c>
      <c r="M20" s="7" t="e">
        <f t="shared" si="0"/>
        <v>#REF!</v>
      </c>
      <c r="N20" s="74"/>
      <c r="O20" s="47"/>
      <c r="P20" s="78">
        <v>6427384</v>
      </c>
      <c r="Q20" s="78" t="e">
        <f t="shared" si="1"/>
        <v>#REF!</v>
      </c>
    </row>
    <row r="21" spans="1:17">
      <c r="A21" s="42"/>
      <c r="C21" s="5" t="s">
        <v>20</v>
      </c>
      <c r="D21" s="58" t="e">
        <f>+SEP!D21+ACUMAGOSTO!D21</f>
        <v>#REF!</v>
      </c>
      <c r="E21" s="58" t="e">
        <f>+SEP!E21+ACUMAGOSTO!E21</f>
        <v>#REF!</v>
      </c>
      <c r="F21" s="58" t="e">
        <f>+SEP!F21+ACUMAGOSTO!F21</f>
        <v>#REF!</v>
      </c>
      <c r="G21" s="58" t="e">
        <f>+SEP!G21+ACUMAGOSTO!G21</f>
        <v>#REF!</v>
      </c>
      <c r="H21" s="58" t="e">
        <f>+SEP!H21+ACUMAGOSTO!H21</f>
        <v>#REF!</v>
      </c>
      <c r="I21" s="58" t="e">
        <f>+SEP!I21+ACUMAGOSTO!I21</f>
        <v>#REF!</v>
      </c>
      <c r="J21" s="58" t="e">
        <f>+SEP!J21+ACUMAGOSTO!J21</f>
        <v>#REF!</v>
      </c>
      <c r="K21" s="58" t="e">
        <f>+SEP!K21+ACUMAGOSTO!K21</f>
        <v>#REF!</v>
      </c>
      <c r="L21" s="58" t="e">
        <f>+SEP!L21+ACUMAGOSTO!L21</f>
        <v>#REF!</v>
      </c>
      <c r="M21" s="7" t="e">
        <f t="shared" si="0"/>
        <v>#REF!</v>
      </c>
      <c r="N21" s="74"/>
      <c r="O21" s="47"/>
      <c r="P21" s="78">
        <v>275796978</v>
      </c>
      <c r="Q21" s="78" t="e">
        <f t="shared" si="1"/>
        <v>#REF!</v>
      </c>
    </row>
    <row r="22" spans="1:17">
      <c r="A22" s="42"/>
      <c r="C22" s="5" t="s">
        <v>22</v>
      </c>
      <c r="D22" s="58" t="e">
        <f>+SEP!D22+ACUMAGOSTO!D22</f>
        <v>#REF!</v>
      </c>
      <c r="E22" s="58" t="e">
        <f>+SEP!E22+ACUMAGOSTO!E22</f>
        <v>#REF!</v>
      </c>
      <c r="F22" s="58" t="e">
        <f>+SEP!F22+ACUMAGOSTO!F22</f>
        <v>#REF!</v>
      </c>
      <c r="G22" s="58" t="e">
        <f>+SEP!G22+ACUMAGOSTO!G22</f>
        <v>#REF!</v>
      </c>
      <c r="H22" s="58" t="e">
        <f>+SEP!H22+ACUMAGOSTO!H22</f>
        <v>#REF!</v>
      </c>
      <c r="I22" s="58" t="e">
        <f>+SEP!I22+ACUMAGOSTO!I22</f>
        <v>#REF!</v>
      </c>
      <c r="J22" s="58" t="e">
        <f>+SEP!J22+ACUMAGOSTO!J22</f>
        <v>#REF!</v>
      </c>
      <c r="K22" s="58" t="e">
        <f>+SEP!K22+ACUMAGOSTO!K22</f>
        <v>#REF!</v>
      </c>
      <c r="L22" s="58" t="e">
        <f>+SEP!L22+ACUMAGOSTO!L22</f>
        <v>#REF!</v>
      </c>
      <c r="M22" s="7" t="e">
        <f t="shared" si="0"/>
        <v>#REF!</v>
      </c>
      <c r="N22" s="74"/>
      <c r="O22" s="47"/>
      <c r="P22" s="78">
        <v>14514187</v>
      </c>
      <c r="Q22" s="78" t="e">
        <f t="shared" si="1"/>
        <v>#REF!</v>
      </c>
    </row>
    <row r="23" spans="1:17">
      <c r="A23" s="42"/>
      <c r="C23" s="5" t="s">
        <v>108</v>
      </c>
      <c r="D23" s="58" t="e">
        <f>+SEP!D23+ACUMAGOSTO!D23</f>
        <v>#REF!</v>
      </c>
      <c r="E23" s="58" t="e">
        <f>+SEP!E23+ACUMAGOSTO!E23</f>
        <v>#REF!</v>
      </c>
      <c r="F23" s="58" t="e">
        <f>+SEP!F23+ACUMAGOSTO!F23</f>
        <v>#REF!</v>
      </c>
      <c r="G23" s="58" t="e">
        <f>+SEP!G23+ACUMAGOSTO!G23</f>
        <v>#REF!</v>
      </c>
      <c r="H23" s="58" t="e">
        <f>+SEP!H23+ACUMAGOSTO!H23</f>
        <v>#REF!</v>
      </c>
      <c r="I23" s="58" t="e">
        <f>+SEP!I23+ACUMAGOSTO!I23</f>
        <v>#REF!</v>
      </c>
      <c r="J23" s="58" t="e">
        <f>+SEP!J23+ACUMAGOSTO!J23</f>
        <v>#REF!</v>
      </c>
      <c r="K23" s="58" t="e">
        <f>+SEP!K23+ACUMAGOSTO!K23</f>
        <v>#REF!</v>
      </c>
      <c r="L23" s="58" t="e">
        <f>+SEP!L23+ACUMAGOSTO!L23</f>
        <v>#REF!</v>
      </c>
      <c r="M23" s="7" t="e">
        <f t="shared" si="0"/>
        <v>#REF!</v>
      </c>
      <c r="N23" s="74"/>
      <c r="O23" s="47"/>
      <c r="P23" s="78">
        <v>9497399</v>
      </c>
      <c r="Q23" s="78" t="e">
        <f t="shared" si="1"/>
        <v>#REF!</v>
      </c>
    </row>
    <row r="24" spans="1:17">
      <c r="A24" s="42"/>
      <c r="C24" s="5" t="s">
        <v>109</v>
      </c>
      <c r="D24" s="58" t="e">
        <f>+SEP!D24+ACUMAGOSTO!D24</f>
        <v>#REF!</v>
      </c>
      <c r="E24" s="58" t="e">
        <f>+SEP!E24+ACUMAGOSTO!E24</f>
        <v>#REF!</v>
      </c>
      <c r="F24" s="58" t="e">
        <f>+SEP!F24+ACUMAGOSTO!F24</f>
        <v>#REF!</v>
      </c>
      <c r="G24" s="58" t="e">
        <f>+SEP!G24+ACUMAGOSTO!G24</f>
        <v>#REF!</v>
      </c>
      <c r="H24" s="58" t="e">
        <f>+SEP!H24+ACUMAGOSTO!H24</f>
        <v>#REF!</v>
      </c>
      <c r="I24" s="58" t="e">
        <f>+SEP!I24+ACUMAGOSTO!I24</f>
        <v>#REF!</v>
      </c>
      <c r="J24" s="58" t="e">
        <f>+SEP!J24+ACUMAGOSTO!J24</f>
        <v>#REF!</v>
      </c>
      <c r="K24" s="58" t="e">
        <f>+SEP!K24+ACUMAGOSTO!K24</f>
        <v>#REF!</v>
      </c>
      <c r="L24" s="58" t="e">
        <f>+SEP!L24+ACUMAGOSTO!L24</f>
        <v>#REF!</v>
      </c>
      <c r="M24" s="7" t="e">
        <f t="shared" si="0"/>
        <v>#REF!</v>
      </c>
      <c r="N24" s="74"/>
      <c r="O24" s="47"/>
      <c r="P24" s="78">
        <v>38595220</v>
      </c>
      <c r="Q24" s="78" t="e">
        <f t="shared" si="1"/>
        <v>#REF!</v>
      </c>
    </row>
    <row r="25" spans="1:17">
      <c r="A25" s="42"/>
      <c r="C25" s="5" t="s">
        <v>110</v>
      </c>
      <c r="D25" s="58" t="e">
        <f>+SEP!D25+ACUMAGOSTO!D25</f>
        <v>#REF!</v>
      </c>
      <c r="E25" s="58" t="e">
        <f>+SEP!E25+ACUMAGOSTO!E25</f>
        <v>#REF!</v>
      </c>
      <c r="F25" s="58" t="e">
        <f>+SEP!F25+ACUMAGOSTO!F25</f>
        <v>#REF!</v>
      </c>
      <c r="G25" s="58" t="e">
        <f>+SEP!G25+ACUMAGOSTO!G25</f>
        <v>#REF!</v>
      </c>
      <c r="H25" s="58" t="e">
        <f>+SEP!H25+ACUMAGOSTO!H25</f>
        <v>#REF!</v>
      </c>
      <c r="I25" s="58" t="e">
        <f>+SEP!I25+ACUMAGOSTO!I25</f>
        <v>#REF!</v>
      </c>
      <c r="J25" s="58" t="e">
        <f>+SEP!J25+ACUMAGOSTO!J25</f>
        <v>#REF!</v>
      </c>
      <c r="K25" s="58" t="e">
        <f>+SEP!K25+ACUMAGOSTO!K25</f>
        <v>#REF!</v>
      </c>
      <c r="L25" s="58" t="e">
        <f>+SEP!L25+ACUMAGOSTO!L25</f>
        <v>#REF!</v>
      </c>
      <c r="M25" s="7" t="e">
        <f t="shared" si="0"/>
        <v>#REF!</v>
      </c>
      <c r="N25" s="74"/>
      <c r="O25" s="47"/>
      <c r="P25" s="78">
        <v>25147638</v>
      </c>
      <c r="Q25" s="78" t="e">
        <f t="shared" si="1"/>
        <v>#REF!</v>
      </c>
    </row>
    <row r="26" spans="1:17">
      <c r="A26" s="42"/>
      <c r="C26" s="5" t="s">
        <v>27</v>
      </c>
      <c r="D26" s="58" t="e">
        <f>+SEP!D26+ACUMAGOSTO!D26</f>
        <v>#REF!</v>
      </c>
      <c r="E26" s="58" t="e">
        <f>+SEP!E26+ACUMAGOSTO!E26</f>
        <v>#REF!</v>
      </c>
      <c r="F26" s="58" t="e">
        <f>+SEP!F26+ACUMAGOSTO!F26</f>
        <v>#REF!</v>
      </c>
      <c r="G26" s="58" t="e">
        <f>+SEP!G26+ACUMAGOSTO!G26</f>
        <v>#REF!</v>
      </c>
      <c r="H26" s="58" t="e">
        <f>+SEP!H26+ACUMAGOSTO!H26</f>
        <v>#REF!</v>
      </c>
      <c r="I26" s="58" t="e">
        <f>+SEP!I26+ACUMAGOSTO!I26</f>
        <v>#REF!</v>
      </c>
      <c r="J26" s="58" t="e">
        <f>+SEP!J26+ACUMAGOSTO!J26</f>
        <v>#REF!</v>
      </c>
      <c r="K26" s="58" t="e">
        <f>+SEP!K26+ACUMAGOSTO!K26</f>
        <v>#REF!</v>
      </c>
      <c r="L26" s="58" t="e">
        <f>+SEP!L26+ACUMAGOSTO!L26</f>
        <v>#REF!</v>
      </c>
      <c r="M26" s="7" t="e">
        <f t="shared" si="0"/>
        <v>#REF!</v>
      </c>
      <c r="N26" s="74"/>
      <c r="O26" s="47"/>
      <c r="P26" s="78">
        <v>245473900</v>
      </c>
      <c r="Q26" s="78" t="e">
        <f t="shared" si="1"/>
        <v>#REF!</v>
      </c>
    </row>
    <row r="27" spans="1:17">
      <c r="A27" s="42"/>
      <c r="C27" s="5" t="s">
        <v>28</v>
      </c>
      <c r="D27" s="58" t="e">
        <f>+SEP!D27+ACUMAGOSTO!D27</f>
        <v>#REF!</v>
      </c>
      <c r="E27" s="58" t="e">
        <f>+SEP!E27+ACUMAGOSTO!E27</f>
        <v>#REF!</v>
      </c>
      <c r="F27" s="58" t="e">
        <f>+SEP!F27+ACUMAGOSTO!F27</f>
        <v>#REF!</v>
      </c>
      <c r="G27" s="58" t="e">
        <f>+SEP!G27+ACUMAGOSTO!G27</f>
        <v>#REF!</v>
      </c>
      <c r="H27" s="58" t="e">
        <f>+SEP!H27+ACUMAGOSTO!H27</f>
        <v>#REF!</v>
      </c>
      <c r="I27" s="58" t="e">
        <f>+SEP!I27+ACUMAGOSTO!I27</f>
        <v>#REF!</v>
      </c>
      <c r="J27" s="58" t="e">
        <f>+SEP!J27+ACUMAGOSTO!J27</f>
        <v>#REF!</v>
      </c>
      <c r="K27" s="58" t="e">
        <f>+SEP!K27+ACUMAGOSTO!K27</f>
        <v>#REF!</v>
      </c>
      <c r="L27" s="58" t="e">
        <f>+SEP!L27+ACUMAGOSTO!L27</f>
        <v>#REF!</v>
      </c>
      <c r="M27" s="7" t="e">
        <f t="shared" si="0"/>
        <v>#REF!</v>
      </c>
      <c r="N27" s="74"/>
      <c r="O27" s="47"/>
      <c r="P27" s="78">
        <v>9744411</v>
      </c>
      <c r="Q27" s="78" t="e">
        <f t="shared" si="1"/>
        <v>#REF!</v>
      </c>
    </row>
    <row r="28" spans="1:17">
      <c r="A28" s="42"/>
      <c r="C28" s="5" t="s">
        <v>111</v>
      </c>
      <c r="D28" s="58" t="e">
        <f>+SEP!D28+ACUMAGOSTO!D28</f>
        <v>#REF!</v>
      </c>
      <c r="E28" s="58" t="e">
        <f>+SEP!E28+ACUMAGOSTO!E28</f>
        <v>#REF!</v>
      </c>
      <c r="F28" s="58" t="e">
        <f>+SEP!F28+ACUMAGOSTO!F28</f>
        <v>#REF!</v>
      </c>
      <c r="G28" s="58" t="e">
        <f>+SEP!G28+ACUMAGOSTO!G28</f>
        <v>#REF!</v>
      </c>
      <c r="H28" s="58" t="e">
        <f>+SEP!H28+ACUMAGOSTO!H28</f>
        <v>#REF!</v>
      </c>
      <c r="I28" s="58" t="e">
        <f>+SEP!I28+ACUMAGOSTO!I28</f>
        <v>#REF!</v>
      </c>
      <c r="J28" s="58" t="e">
        <f>+SEP!J28+ACUMAGOSTO!J28</f>
        <v>#REF!</v>
      </c>
      <c r="K28" s="58" t="e">
        <f>+SEP!K28+ACUMAGOSTO!K28</f>
        <v>#REF!</v>
      </c>
      <c r="L28" s="58" t="e">
        <f>+SEP!L28+ACUMAGOSTO!L28</f>
        <v>#REF!</v>
      </c>
      <c r="M28" s="7" t="e">
        <f t="shared" si="0"/>
        <v>#REF!</v>
      </c>
      <c r="N28" s="74"/>
      <c r="O28" s="47"/>
      <c r="P28" s="78">
        <v>38538933</v>
      </c>
      <c r="Q28" s="78" t="e">
        <f t="shared" si="1"/>
        <v>#REF!</v>
      </c>
    </row>
    <row r="29" spans="1:17">
      <c r="A29" s="42"/>
      <c r="C29" s="5" t="s">
        <v>112</v>
      </c>
      <c r="D29" s="58" t="e">
        <f>+SEP!D29+ACUMAGOSTO!D29</f>
        <v>#REF!</v>
      </c>
      <c r="E29" s="58" t="e">
        <f>+SEP!E29+ACUMAGOSTO!E29</f>
        <v>#REF!</v>
      </c>
      <c r="F29" s="58" t="e">
        <f>+SEP!F29+ACUMAGOSTO!F29</f>
        <v>#REF!</v>
      </c>
      <c r="G29" s="58" t="e">
        <f>+SEP!G29+ACUMAGOSTO!G29</f>
        <v>#REF!</v>
      </c>
      <c r="H29" s="58" t="e">
        <f>+SEP!H29+ACUMAGOSTO!H29</f>
        <v>#REF!</v>
      </c>
      <c r="I29" s="58" t="e">
        <f>+SEP!I29+ACUMAGOSTO!I29</f>
        <v>#REF!</v>
      </c>
      <c r="J29" s="58" t="e">
        <f>+SEP!J29+ACUMAGOSTO!J29</f>
        <v>#REF!</v>
      </c>
      <c r="K29" s="58" t="e">
        <f>+SEP!K29+ACUMAGOSTO!K29</f>
        <v>#REF!</v>
      </c>
      <c r="L29" s="58" t="e">
        <f>+SEP!L29+ACUMAGOSTO!L29</f>
        <v>#REF!</v>
      </c>
      <c r="M29" s="7" t="e">
        <f t="shared" si="0"/>
        <v>#REF!</v>
      </c>
      <c r="N29" s="74"/>
      <c r="O29" s="47"/>
      <c r="P29" s="78">
        <v>92752557</v>
      </c>
      <c r="Q29" s="78" t="e">
        <f t="shared" si="1"/>
        <v>#REF!</v>
      </c>
    </row>
    <row r="30" spans="1:17">
      <c r="A30" s="42"/>
      <c r="C30" s="5" t="s">
        <v>113</v>
      </c>
      <c r="D30" s="58" t="e">
        <f>+SEP!D30+ACUMAGOSTO!D30</f>
        <v>#REF!</v>
      </c>
      <c r="E30" s="58" t="e">
        <f>+SEP!E30+ACUMAGOSTO!E30</f>
        <v>#REF!</v>
      </c>
      <c r="F30" s="58" t="e">
        <f>+SEP!F30+ACUMAGOSTO!F30</f>
        <v>#REF!</v>
      </c>
      <c r="G30" s="58" t="e">
        <f>+SEP!G30+ACUMAGOSTO!G30</f>
        <v>#REF!</v>
      </c>
      <c r="H30" s="58" t="e">
        <f>+SEP!H30+ACUMAGOSTO!H30</f>
        <v>#REF!</v>
      </c>
      <c r="I30" s="58" t="e">
        <f>+SEP!I30+ACUMAGOSTO!I30</f>
        <v>#REF!</v>
      </c>
      <c r="J30" s="58" t="e">
        <f>+SEP!J30+ACUMAGOSTO!J30</f>
        <v>#REF!</v>
      </c>
      <c r="K30" s="58" t="e">
        <f>+SEP!K30+ACUMAGOSTO!K30</f>
        <v>#REF!</v>
      </c>
      <c r="L30" s="58" t="e">
        <f>+SEP!L30+ACUMAGOSTO!L30</f>
        <v>#REF!</v>
      </c>
      <c r="M30" s="7" t="e">
        <f t="shared" si="0"/>
        <v>#REF!</v>
      </c>
      <c r="N30" s="74"/>
      <c r="O30" s="47"/>
      <c r="P30" s="78">
        <v>10870341</v>
      </c>
      <c r="Q30" s="78" t="e">
        <f t="shared" si="1"/>
        <v>#REF!</v>
      </c>
    </row>
    <row r="31" spans="1:17">
      <c r="A31" s="42"/>
      <c r="C31" s="5" t="s">
        <v>32</v>
      </c>
      <c r="D31" s="58" t="e">
        <f>+SEP!D31+ACUMAGOSTO!D31</f>
        <v>#REF!</v>
      </c>
      <c r="E31" s="58" t="e">
        <f>+SEP!E31+ACUMAGOSTO!E31</f>
        <v>#REF!</v>
      </c>
      <c r="F31" s="58" t="e">
        <f>+SEP!F31+ACUMAGOSTO!F31</f>
        <v>#REF!</v>
      </c>
      <c r="G31" s="58" t="e">
        <f>+SEP!G31+ACUMAGOSTO!G31</f>
        <v>#REF!</v>
      </c>
      <c r="H31" s="58" t="e">
        <f>+SEP!H31+ACUMAGOSTO!H31</f>
        <v>#REF!</v>
      </c>
      <c r="I31" s="58" t="e">
        <f>+SEP!I31+ACUMAGOSTO!I31</f>
        <v>#REF!</v>
      </c>
      <c r="J31" s="58" t="e">
        <f>+SEP!J31+ACUMAGOSTO!J31</f>
        <v>#REF!</v>
      </c>
      <c r="K31" s="58" t="e">
        <f>+SEP!K31+ACUMAGOSTO!K31</f>
        <v>#REF!</v>
      </c>
      <c r="L31" s="58" t="e">
        <f>+SEP!L31+ACUMAGOSTO!L31</f>
        <v>#REF!</v>
      </c>
      <c r="M31" s="7" t="e">
        <f t="shared" si="0"/>
        <v>#REF!</v>
      </c>
      <c r="N31" s="74"/>
      <c r="O31" s="47"/>
      <c r="P31" s="78">
        <v>27064662</v>
      </c>
      <c r="Q31" s="78" t="e">
        <f t="shared" si="1"/>
        <v>#REF!</v>
      </c>
    </row>
    <row r="32" spans="1:17">
      <c r="A32" s="42"/>
      <c r="C32" s="5" t="s">
        <v>33</v>
      </c>
      <c r="D32" s="58" t="e">
        <f>+SEP!D32+ACUMAGOSTO!D32</f>
        <v>#REF!</v>
      </c>
      <c r="E32" s="58" t="e">
        <f>+SEP!E32+ACUMAGOSTO!E32</f>
        <v>#REF!</v>
      </c>
      <c r="F32" s="58" t="e">
        <f>+SEP!F32+ACUMAGOSTO!F32</f>
        <v>#REF!</v>
      </c>
      <c r="G32" s="58" t="e">
        <f>+SEP!G32+ACUMAGOSTO!G32</f>
        <v>#REF!</v>
      </c>
      <c r="H32" s="58" t="e">
        <f>+SEP!H32+ACUMAGOSTO!H32</f>
        <v>#REF!</v>
      </c>
      <c r="I32" s="58" t="e">
        <f>+SEP!I32+ACUMAGOSTO!I32</f>
        <v>#REF!</v>
      </c>
      <c r="J32" s="58" t="e">
        <f>+SEP!J32+ACUMAGOSTO!J32</f>
        <v>#REF!</v>
      </c>
      <c r="K32" s="58" t="e">
        <f>+SEP!K32+ACUMAGOSTO!K32</f>
        <v>#REF!</v>
      </c>
      <c r="L32" s="58" t="e">
        <f>+SEP!L32+ACUMAGOSTO!L32</f>
        <v>#REF!</v>
      </c>
      <c r="M32" s="7" t="e">
        <f t="shared" si="0"/>
        <v>#REF!</v>
      </c>
      <c r="N32" s="74"/>
      <c r="O32" s="47"/>
      <c r="P32" s="78">
        <v>23387441</v>
      </c>
      <c r="Q32" s="78" t="e">
        <f t="shared" si="1"/>
        <v>#REF!</v>
      </c>
    </row>
    <row r="33" spans="1:17">
      <c r="A33" s="42"/>
      <c r="C33" s="5" t="s">
        <v>34</v>
      </c>
      <c r="D33" s="58" t="e">
        <f>+SEP!D33+ACUMAGOSTO!D33</f>
        <v>#REF!</v>
      </c>
      <c r="E33" s="58" t="e">
        <f>+SEP!E33+ACUMAGOSTO!E33</f>
        <v>#REF!</v>
      </c>
      <c r="F33" s="58" t="e">
        <f>+SEP!F33+ACUMAGOSTO!F33</f>
        <v>#REF!</v>
      </c>
      <c r="G33" s="58" t="e">
        <f>+SEP!G33+ACUMAGOSTO!G33</f>
        <v>#REF!</v>
      </c>
      <c r="H33" s="58" t="e">
        <f>+SEP!H33+ACUMAGOSTO!H33</f>
        <v>#REF!</v>
      </c>
      <c r="I33" s="58" t="e">
        <f>+SEP!I33+ACUMAGOSTO!I33</f>
        <v>#REF!</v>
      </c>
      <c r="J33" s="58" t="e">
        <f>+SEP!J33+ACUMAGOSTO!J33</f>
        <v>#REF!</v>
      </c>
      <c r="K33" s="58" t="e">
        <f>+SEP!K33+ACUMAGOSTO!K33</f>
        <v>#REF!</v>
      </c>
      <c r="L33" s="58" t="e">
        <f>+SEP!L33+ACUMAGOSTO!L33</f>
        <v>#REF!</v>
      </c>
      <c r="M33" s="7" t="e">
        <f t="shared" si="0"/>
        <v>#REF!</v>
      </c>
      <c r="N33" s="74"/>
      <c r="O33" s="47"/>
      <c r="P33" s="78">
        <v>48420087</v>
      </c>
      <c r="Q33" s="78" t="e">
        <f t="shared" si="1"/>
        <v>#REF!</v>
      </c>
    </row>
    <row r="34" spans="1:17">
      <c r="A34" s="42"/>
      <c r="C34" s="5" t="s">
        <v>114</v>
      </c>
      <c r="D34" s="58" t="e">
        <f>+SEP!D34+ACUMAGOSTO!D34</f>
        <v>#REF!</v>
      </c>
      <c r="E34" s="58" t="e">
        <f>+SEP!E34+ACUMAGOSTO!E34</f>
        <v>#REF!</v>
      </c>
      <c r="F34" s="58" t="e">
        <f>+SEP!F34+ACUMAGOSTO!F34</f>
        <v>#REF!</v>
      </c>
      <c r="G34" s="58" t="e">
        <f>+SEP!G34+ACUMAGOSTO!G34</f>
        <v>#REF!</v>
      </c>
      <c r="H34" s="58" t="e">
        <f>+SEP!H34+ACUMAGOSTO!H34</f>
        <v>#REF!</v>
      </c>
      <c r="I34" s="58" t="e">
        <f>+SEP!I34+ACUMAGOSTO!I34</f>
        <v>#REF!</v>
      </c>
      <c r="J34" s="58" t="e">
        <f>+SEP!J34+ACUMAGOSTO!J34</f>
        <v>#REF!</v>
      </c>
      <c r="K34" s="58" t="e">
        <f>+SEP!K34+ACUMAGOSTO!K34</f>
        <v>#REF!</v>
      </c>
      <c r="L34" s="58" t="e">
        <f>+SEP!L34+ACUMAGOSTO!L34</f>
        <v>#REF!</v>
      </c>
      <c r="M34" s="7" t="e">
        <f t="shared" si="0"/>
        <v>#REF!</v>
      </c>
      <c r="N34" s="74"/>
      <c r="O34" s="47"/>
      <c r="P34" s="78">
        <v>15818856</v>
      </c>
      <c r="Q34" s="78" t="e">
        <f t="shared" si="1"/>
        <v>#REF!</v>
      </c>
    </row>
    <row r="35" spans="1:17">
      <c r="A35" s="42"/>
      <c r="C35" s="5" t="s">
        <v>36</v>
      </c>
      <c r="D35" s="58" t="e">
        <f>+SEP!D35+ACUMAGOSTO!D35</f>
        <v>#REF!</v>
      </c>
      <c r="E35" s="58" t="e">
        <f>+SEP!E35+ACUMAGOSTO!E35</f>
        <v>#REF!</v>
      </c>
      <c r="F35" s="58" t="e">
        <f>+SEP!F35+ACUMAGOSTO!F35</f>
        <v>#REF!</v>
      </c>
      <c r="G35" s="58" t="e">
        <f>+SEP!G35+ACUMAGOSTO!G35</f>
        <v>#REF!</v>
      </c>
      <c r="H35" s="58" t="e">
        <f>+SEP!H35+ACUMAGOSTO!H35</f>
        <v>#REF!</v>
      </c>
      <c r="I35" s="58" t="e">
        <f>+SEP!I35+ACUMAGOSTO!I35</f>
        <v>#REF!</v>
      </c>
      <c r="J35" s="58" t="e">
        <f>+SEP!J35+ACUMAGOSTO!J35</f>
        <v>#REF!</v>
      </c>
      <c r="K35" s="58" t="e">
        <f>+SEP!K35+ACUMAGOSTO!K35</f>
        <v>#REF!</v>
      </c>
      <c r="L35" s="58" t="e">
        <f>+SEP!L35+ACUMAGOSTO!L35</f>
        <v>#REF!</v>
      </c>
      <c r="M35" s="7" t="e">
        <f t="shared" si="0"/>
        <v>#REF!</v>
      </c>
      <c r="N35" s="74"/>
      <c r="O35" s="47"/>
      <c r="P35" s="78">
        <v>67012753</v>
      </c>
      <c r="Q35" s="78" t="e">
        <f t="shared" si="1"/>
        <v>#REF!</v>
      </c>
    </row>
    <row r="36" spans="1:17">
      <c r="A36" s="42"/>
      <c r="C36" s="5" t="s">
        <v>37</v>
      </c>
      <c r="D36" s="58" t="e">
        <f>+SEP!D36+ACUMAGOSTO!D36</f>
        <v>#REF!</v>
      </c>
      <c r="E36" s="58" t="e">
        <f>+SEP!E36+ACUMAGOSTO!E36</f>
        <v>#REF!</v>
      </c>
      <c r="F36" s="58" t="e">
        <f>+SEP!F36+ACUMAGOSTO!F36</f>
        <v>#REF!</v>
      </c>
      <c r="G36" s="58" t="e">
        <f>+SEP!G36+ACUMAGOSTO!G36</f>
        <v>#REF!</v>
      </c>
      <c r="H36" s="58" t="e">
        <f>+SEP!H36+ACUMAGOSTO!H36</f>
        <v>#REF!</v>
      </c>
      <c r="I36" s="58" t="e">
        <f>+SEP!I36+ACUMAGOSTO!I36</f>
        <v>#REF!</v>
      </c>
      <c r="J36" s="58" t="e">
        <f>+SEP!J36+ACUMAGOSTO!J36</f>
        <v>#REF!</v>
      </c>
      <c r="K36" s="58" t="e">
        <f>+SEP!K36+ACUMAGOSTO!K36</f>
        <v>#REF!</v>
      </c>
      <c r="L36" s="58" t="e">
        <f>+SEP!L36+ACUMAGOSTO!L36</f>
        <v>#REF!</v>
      </c>
      <c r="M36" s="7" t="e">
        <f t="shared" si="0"/>
        <v>#REF!</v>
      </c>
      <c r="N36" s="74"/>
      <c r="O36" s="47"/>
      <c r="P36" s="78">
        <v>10135404</v>
      </c>
      <c r="Q36" s="78" t="e">
        <f t="shared" si="1"/>
        <v>#REF!</v>
      </c>
    </row>
    <row r="37" spans="1:17">
      <c r="A37" s="42"/>
      <c r="C37" s="5" t="s">
        <v>38</v>
      </c>
      <c r="D37" s="58" t="e">
        <f>+SEP!D37+ACUMAGOSTO!D37</f>
        <v>#REF!</v>
      </c>
      <c r="E37" s="58" t="e">
        <f>+SEP!E37+ACUMAGOSTO!E37</f>
        <v>#REF!</v>
      </c>
      <c r="F37" s="58" t="e">
        <f>+SEP!F37+ACUMAGOSTO!F37</f>
        <v>#REF!</v>
      </c>
      <c r="G37" s="58" t="e">
        <f>+SEP!G37+ACUMAGOSTO!G37</f>
        <v>#REF!</v>
      </c>
      <c r="H37" s="58" t="e">
        <f>+SEP!H37+ACUMAGOSTO!H37</f>
        <v>#REF!</v>
      </c>
      <c r="I37" s="58" t="e">
        <f>+SEP!I37+ACUMAGOSTO!I37</f>
        <v>#REF!</v>
      </c>
      <c r="J37" s="58" t="e">
        <f>+SEP!J37+ACUMAGOSTO!J37</f>
        <v>#REF!</v>
      </c>
      <c r="K37" s="58" t="e">
        <f>+SEP!K37+ACUMAGOSTO!K37</f>
        <v>#REF!</v>
      </c>
      <c r="L37" s="58" t="e">
        <f>+SEP!L37+ACUMAGOSTO!L37</f>
        <v>#REF!</v>
      </c>
      <c r="M37" s="7" t="e">
        <f t="shared" si="0"/>
        <v>#REF!</v>
      </c>
      <c r="N37" s="74"/>
      <c r="O37" s="47"/>
      <c r="P37" s="78">
        <v>7335355</v>
      </c>
      <c r="Q37" s="78" t="e">
        <f t="shared" si="1"/>
        <v>#REF!</v>
      </c>
    </row>
    <row r="38" spans="1:17">
      <c r="A38" s="42"/>
      <c r="C38" s="5" t="s">
        <v>39</v>
      </c>
      <c r="D38" s="58" t="e">
        <f>+SEP!D38+ACUMAGOSTO!D38</f>
        <v>#REF!</v>
      </c>
      <c r="E38" s="58" t="e">
        <f>+SEP!E38+ACUMAGOSTO!E38</f>
        <v>#REF!</v>
      </c>
      <c r="F38" s="58" t="e">
        <f>+SEP!F38+ACUMAGOSTO!F38</f>
        <v>#REF!</v>
      </c>
      <c r="G38" s="58" t="e">
        <f>+SEP!G38+ACUMAGOSTO!G38</f>
        <v>#REF!</v>
      </c>
      <c r="H38" s="58" t="e">
        <f>+SEP!H38+ACUMAGOSTO!H38</f>
        <v>#REF!</v>
      </c>
      <c r="I38" s="58" t="e">
        <f>+SEP!I38+ACUMAGOSTO!I38</f>
        <v>#REF!</v>
      </c>
      <c r="J38" s="58" t="e">
        <f>+SEP!J38+ACUMAGOSTO!J38</f>
        <v>#REF!</v>
      </c>
      <c r="K38" s="58" t="e">
        <f>+SEP!K38+ACUMAGOSTO!K38</f>
        <v>#REF!</v>
      </c>
      <c r="L38" s="58" t="e">
        <f>+SEP!L38+ACUMAGOSTO!L38</f>
        <v>#REF!</v>
      </c>
      <c r="M38" s="7" t="e">
        <f t="shared" si="0"/>
        <v>#REF!</v>
      </c>
      <c r="N38" s="74"/>
      <c r="O38" s="47"/>
      <c r="P38" s="78">
        <v>28699729</v>
      </c>
      <c r="Q38" s="78" t="e">
        <f t="shared" si="1"/>
        <v>#REF!</v>
      </c>
    </row>
    <row r="39" spans="1:17">
      <c r="A39" s="42"/>
      <c r="C39" s="5" t="s">
        <v>40</v>
      </c>
      <c r="D39" s="58" t="e">
        <f>+SEP!D39+ACUMAGOSTO!D39</f>
        <v>#REF!</v>
      </c>
      <c r="E39" s="58" t="e">
        <f>+SEP!E39+ACUMAGOSTO!E39</f>
        <v>#REF!</v>
      </c>
      <c r="F39" s="58" t="e">
        <f>+SEP!F39+ACUMAGOSTO!F39</f>
        <v>#REF!</v>
      </c>
      <c r="G39" s="58" t="e">
        <f>+SEP!G39+ACUMAGOSTO!G39</f>
        <v>#REF!</v>
      </c>
      <c r="H39" s="58" t="e">
        <f>+SEP!H39+ACUMAGOSTO!H39</f>
        <v>#REF!</v>
      </c>
      <c r="I39" s="58" t="e">
        <f>+SEP!I39+ACUMAGOSTO!I39</f>
        <v>#REF!</v>
      </c>
      <c r="J39" s="58" t="e">
        <f>+SEP!J39+ACUMAGOSTO!J39</f>
        <v>#REF!</v>
      </c>
      <c r="K39" s="58" t="e">
        <f>+SEP!K39+ACUMAGOSTO!K39</f>
        <v>#REF!</v>
      </c>
      <c r="L39" s="58" t="e">
        <f>+SEP!L39+ACUMAGOSTO!L39</f>
        <v>#REF!</v>
      </c>
      <c r="M39" s="7" t="e">
        <f t="shared" si="0"/>
        <v>#REF!</v>
      </c>
      <c r="N39" s="74"/>
      <c r="O39" s="47"/>
      <c r="P39" s="78">
        <v>7006757</v>
      </c>
      <c r="Q39" s="78" t="e">
        <f t="shared" si="1"/>
        <v>#REF!</v>
      </c>
    </row>
    <row r="40" spans="1:17">
      <c r="A40" s="42"/>
      <c r="C40" s="5" t="s">
        <v>41</v>
      </c>
      <c r="D40" s="58" t="e">
        <f>+SEP!D40+ACUMAGOSTO!D40</f>
        <v>#REF!</v>
      </c>
      <c r="E40" s="58" t="e">
        <f>+SEP!E40+ACUMAGOSTO!E40</f>
        <v>#REF!</v>
      </c>
      <c r="F40" s="58" t="e">
        <f>+SEP!F40+ACUMAGOSTO!F40</f>
        <v>#REF!</v>
      </c>
      <c r="G40" s="58" t="e">
        <f>+SEP!G40+ACUMAGOSTO!G40</f>
        <v>#REF!</v>
      </c>
      <c r="H40" s="58" t="e">
        <f>+SEP!H40+ACUMAGOSTO!H40</f>
        <v>#REF!</v>
      </c>
      <c r="I40" s="58" t="e">
        <f>+SEP!I40+ACUMAGOSTO!I40</f>
        <v>#REF!</v>
      </c>
      <c r="J40" s="58" t="e">
        <f>+SEP!J40+ACUMAGOSTO!J40</f>
        <v>#REF!</v>
      </c>
      <c r="K40" s="58" t="e">
        <f>+SEP!K40+ACUMAGOSTO!K40</f>
        <v>#REF!</v>
      </c>
      <c r="L40" s="58" t="e">
        <f>+SEP!L40+ACUMAGOSTO!L40</f>
        <v>#REF!</v>
      </c>
      <c r="M40" s="7" t="e">
        <f t="shared" si="0"/>
        <v>#REF!</v>
      </c>
      <c r="N40" s="74"/>
      <c r="O40" s="47"/>
      <c r="P40" s="78">
        <v>20390566</v>
      </c>
      <c r="Q40" s="78" t="e">
        <f t="shared" si="1"/>
        <v>#REF!</v>
      </c>
    </row>
    <row r="41" spans="1:17">
      <c r="A41" s="42"/>
      <c r="C41" s="5" t="s">
        <v>42</v>
      </c>
      <c r="D41" s="58" t="e">
        <f>+SEP!D41+ACUMAGOSTO!D41</f>
        <v>#REF!</v>
      </c>
      <c r="E41" s="58" t="e">
        <f>+SEP!E41+ACUMAGOSTO!E41</f>
        <v>#REF!</v>
      </c>
      <c r="F41" s="58" t="e">
        <f>+SEP!F41+ACUMAGOSTO!F41</f>
        <v>#REF!</v>
      </c>
      <c r="G41" s="58" t="e">
        <f>+SEP!G41+ACUMAGOSTO!G41</f>
        <v>#REF!</v>
      </c>
      <c r="H41" s="58" t="e">
        <f>+SEP!H41+ACUMAGOSTO!H41</f>
        <v>#REF!</v>
      </c>
      <c r="I41" s="58" t="e">
        <f>+SEP!I41+ACUMAGOSTO!I41</f>
        <v>#REF!</v>
      </c>
      <c r="J41" s="58" t="e">
        <f>+SEP!J41+ACUMAGOSTO!J41</f>
        <v>#REF!</v>
      </c>
      <c r="K41" s="58" t="e">
        <f>+SEP!K41+ACUMAGOSTO!K41</f>
        <v>#REF!</v>
      </c>
      <c r="L41" s="58" t="e">
        <f>+SEP!L41+ACUMAGOSTO!L41</f>
        <v>#REF!</v>
      </c>
      <c r="M41" s="7" t="e">
        <f t="shared" si="0"/>
        <v>#REF!</v>
      </c>
      <c r="N41" s="74"/>
      <c r="O41" s="47"/>
      <c r="P41" s="78">
        <v>18905611</v>
      </c>
      <c r="Q41" s="78" t="e">
        <f t="shared" si="1"/>
        <v>#REF!</v>
      </c>
    </row>
    <row r="42" spans="1:17">
      <c r="A42" s="42"/>
      <c r="C42" s="5" t="s">
        <v>115</v>
      </c>
      <c r="D42" s="58" t="e">
        <f>+SEP!D42+ACUMAGOSTO!D42</f>
        <v>#REF!</v>
      </c>
      <c r="E42" s="58" t="e">
        <f>+SEP!E42+ACUMAGOSTO!E42</f>
        <v>#REF!</v>
      </c>
      <c r="F42" s="58" t="e">
        <f>+SEP!F42+ACUMAGOSTO!F42</f>
        <v>#REF!</v>
      </c>
      <c r="G42" s="58" t="e">
        <f>+SEP!G42+ACUMAGOSTO!G42</f>
        <v>#REF!</v>
      </c>
      <c r="H42" s="58" t="e">
        <f>+SEP!H42+ACUMAGOSTO!H42</f>
        <v>#REF!</v>
      </c>
      <c r="I42" s="58" t="e">
        <f>+SEP!I42+ACUMAGOSTO!I42</f>
        <v>#REF!</v>
      </c>
      <c r="J42" s="58" t="e">
        <f>+SEP!J42+ACUMAGOSTO!J42</f>
        <v>#REF!</v>
      </c>
      <c r="K42" s="58" t="e">
        <f>+SEP!K42+ACUMAGOSTO!K42</f>
        <v>#REF!</v>
      </c>
      <c r="L42" s="58" t="e">
        <f>+SEP!L42+ACUMAGOSTO!L42</f>
        <v>#REF!</v>
      </c>
      <c r="M42" s="7" t="e">
        <f t="shared" ref="M42:M67" si="2">SUM(D42:L42)</f>
        <v>#REF!</v>
      </c>
      <c r="N42" s="74"/>
      <c r="O42" s="47"/>
      <c r="P42" s="78">
        <v>11037281</v>
      </c>
      <c r="Q42" s="78" t="e">
        <f t="shared" si="1"/>
        <v>#REF!</v>
      </c>
    </row>
    <row r="43" spans="1:17">
      <c r="A43" s="42"/>
      <c r="C43" s="5" t="s">
        <v>116</v>
      </c>
      <c r="D43" s="58" t="e">
        <f>+SEP!D43+ACUMAGOSTO!D43</f>
        <v>#REF!</v>
      </c>
      <c r="E43" s="58" t="e">
        <f>+SEP!E43+ACUMAGOSTO!E43</f>
        <v>#REF!</v>
      </c>
      <c r="F43" s="58" t="e">
        <f>+SEP!F43+ACUMAGOSTO!F43</f>
        <v>#REF!</v>
      </c>
      <c r="G43" s="58" t="e">
        <f>+SEP!G43+ACUMAGOSTO!G43</f>
        <v>#REF!</v>
      </c>
      <c r="H43" s="58" t="e">
        <f>+SEP!H43+ACUMAGOSTO!H43</f>
        <v>#REF!</v>
      </c>
      <c r="I43" s="58" t="e">
        <f>+SEP!I43+ACUMAGOSTO!I43</f>
        <v>#REF!</v>
      </c>
      <c r="J43" s="58" t="e">
        <f>+SEP!J43+ACUMAGOSTO!J43</f>
        <v>#REF!</v>
      </c>
      <c r="K43" s="58" t="e">
        <f>+SEP!K43+ACUMAGOSTO!K43</f>
        <v>#REF!</v>
      </c>
      <c r="L43" s="58" t="e">
        <f>+SEP!L43+ACUMAGOSTO!L43</f>
        <v>#REF!</v>
      </c>
      <c r="M43" s="7" t="e">
        <f t="shared" si="2"/>
        <v>#REF!</v>
      </c>
      <c r="N43" s="74"/>
      <c r="O43" s="47"/>
      <c r="P43" s="78">
        <v>46226363</v>
      </c>
      <c r="Q43" s="78" t="e">
        <f t="shared" si="1"/>
        <v>#REF!</v>
      </c>
    </row>
    <row r="44" spans="1:17">
      <c r="A44" s="42"/>
      <c r="C44" s="5" t="s">
        <v>117</v>
      </c>
      <c r="D44" s="58" t="e">
        <f>+SEP!D44+ACUMAGOSTO!D44</f>
        <v>#REF!</v>
      </c>
      <c r="E44" s="58" t="e">
        <f>+SEP!E44+ACUMAGOSTO!E44</f>
        <v>#REF!</v>
      </c>
      <c r="F44" s="58" t="e">
        <f>+SEP!F44+ACUMAGOSTO!F44</f>
        <v>#REF!</v>
      </c>
      <c r="G44" s="58" t="e">
        <f>+SEP!G44+ACUMAGOSTO!G44</f>
        <v>#REF!</v>
      </c>
      <c r="H44" s="58" t="e">
        <f>+SEP!H44+ACUMAGOSTO!H44</f>
        <v>#REF!</v>
      </c>
      <c r="I44" s="58" t="e">
        <f>+SEP!I44+ACUMAGOSTO!I44</f>
        <v>#REF!</v>
      </c>
      <c r="J44" s="58" t="e">
        <f>+SEP!J44+ACUMAGOSTO!J44</f>
        <v>#REF!</v>
      </c>
      <c r="K44" s="58" t="e">
        <f>+SEP!K44+ACUMAGOSTO!K44</f>
        <v>#REF!</v>
      </c>
      <c r="L44" s="58" t="e">
        <f>+SEP!L44+ACUMAGOSTO!L44</f>
        <v>#REF!</v>
      </c>
      <c r="M44" s="7" t="e">
        <f t="shared" si="2"/>
        <v>#REF!</v>
      </c>
      <c r="N44" s="74"/>
      <c r="O44" s="47"/>
      <c r="P44" s="78">
        <v>18904608</v>
      </c>
      <c r="Q44" s="78" t="e">
        <f t="shared" si="1"/>
        <v>#REF!</v>
      </c>
    </row>
    <row r="45" spans="1:17">
      <c r="A45" s="42"/>
      <c r="C45" s="5" t="s">
        <v>46</v>
      </c>
      <c r="D45" s="58" t="e">
        <f>+SEP!D45+ACUMAGOSTO!D45</f>
        <v>#REF!</v>
      </c>
      <c r="E45" s="58" t="e">
        <f>+SEP!E45+ACUMAGOSTO!E45</f>
        <v>#REF!</v>
      </c>
      <c r="F45" s="58" t="e">
        <f>+SEP!F45+ACUMAGOSTO!F45</f>
        <v>#REF!</v>
      </c>
      <c r="G45" s="58" t="e">
        <f>+SEP!G45+ACUMAGOSTO!G45</f>
        <v>#REF!</v>
      </c>
      <c r="H45" s="58" t="e">
        <f>+SEP!H45+ACUMAGOSTO!H45</f>
        <v>#REF!</v>
      </c>
      <c r="I45" s="58" t="e">
        <f>+SEP!I45+ACUMAGOSTO!I45</f>
        <v>#REF!</v>
      </c>
      <c r="J45" s="58" t="e">
        <f>+SEP!J45+ACUMAGOSTO!J45</f>
        <v>#REF!</v>
      </c>
      <c r="K45" s="58" t="e">
        <f>+SEP!K45+ACUMAGOSTO!K45</f>
        <v>#REF!</v>
      </c>
      <c r="L45" s="58" t="e">
        <f>+SEP!L45+ACUMAGOSTO!L45</f>
        <v>#REF!</v>
      </c>
      <c r="M45" s="7" t="e">
        <f t="shared" si="2"/>
        <v>#REF!</v>
      </c>
      <c r="N45" s="74"/>
      <c r="O45" s="47"/>
      <c r="P45" s="78">
        <v>45249988</v>
      </c>
      <c r="Q45" s="78" t="e">
        <f t="shared" si="1"/>
        <v>#REF!</v>
      </c>
    </row>
    <row r="46" spans="1:17">
      <c r="A46" s="42"/>
      <c r="C46" s="5" t="s">
        <v>47</v>
      </c>
      <c r="D46" s="58" t="e">
        <f>+SEP!D46+ACUMAGOSTO!D46</f>
        <v>#REF!</v>
      </c>
      <c r="E46" s="58" t="e">
        <f>+SEP!E46+ACUMAGOSTO!E46</f>
        <v>#REF!</v>
      </c>
      <c r="F46" s="58" t="e">
        <f>+SEP!F46+ACUMAGOSTO!F46</f>
        <v>#REF!</v>
      </c>
      <c r="G46" s="58" t="e">
        <f>+SEP!G46+ACUMAGOSTO!G46</f>
        <v>#REF!</v>
      </c>
      <c r="H46" s="58" t="e">
        <f>+SEP!H46+ACUMAGOSTO!H46</f>
        <v>#REF!</v>
      </c>
      <c r="I46" s="58" t="e">
        <f>+SEP!I46+ACUMAGOSTO!I46</f>
        <v>#REF!</v>
      </c>
      <c r="J46" s="58" t="e">
        <f>+SEP!J46+ACUMAGOSTO!J46</f>
        <v>#REF!</v>
      </c>
      <c r="K46" s="58" t="e">
        <f>+SEP!K46+ACUMAGOSTO!K46</f>
        <v>#REF!</v>
      </c>
      <c r="L46" s="58" t="e">
        <f>+SEP!L46+ACUMAGOSTO!L46</f>
        <v>#REF!</v>
      </c>
      <c r="M46" s="7" t="e">
        <f t="shared" si="2"/>
        <v>#REF!</v>
      </c>
      <c r="N46" s="74"/>
      <c r="O46" s="47"/>
      <c r="P46" s="78">
        <v>20319907</v>
      </c>
      <c r="Q46" s="78" t="e">
        <f t="shared" si="1"/>
        <v>#REF!</v>
      </c>
    </row>
    <row r="47" spans="1:17">
      <c r="A47" s="42"/>
      <c r="C47" s="5" t="s">
        <v>48</v>
      </c>
      <c r="D47" s="58" t="e">
        <f>+SEP!D47+ACUMAGOSTO!D47</f>
        <v>#REF!</v>
      </c>
      <c r="E47" s="58" t="e">
        <f>+SEP!E47+ACUMAGOSTO!E47</f>
        <v>#REF!</v>
      </c>
      <c r="F47" s="58" t="e">
        <f>+SEP!F47+ACUMAGOSTO!F47</f>
        <v>#REF!</v>
      </c>
      <c r="G47" s="58" t="e">
        <f>+SEP!G47+ACUMAGOSTO!G47</f>
        <v>#REF!</v>
      </c>
      <c r="H47" s="58" t="e">
        <f>+SEP!H47+ACUMAGOSTO!H47</f>
        <v>#REF!</v>
      </c>
      <c r="I47" s="58" t="e">
        <f>+SEP!I47+ACUMAGOSTO!I47</f>
        <v>#REF!</v>
      </c>
      <c r="J47" s="58" t="e">
        <f>+SEP!J47+ACUMAGOSTO!J47</f>
        <v>#REF!</v>
      </c>
      <c r="K47" s="58" t="e">
        <f>+SEP!K47+ACUMAGOSTO!K47</f>
        <v>#REF!</v>
      </c>
      <c r="L47" s="58" t="e">
        <f>+SEP!L47+ACUMAGOSTO!L47</f>
        <v>#REF!</v>
      </c>
      <c r="M47" s="7" t="e">
        <f t="shared" si="2"/>
        <v>#REF!</v>
      </c>
      <c r="N47" s="74"/>
      <c r="O47" s="47"/>
      <c r="P47" s="78">
        <v>80530413</v>
      </c>
      <c r="Q47" s="78" t="e">
        <f t="shared" si="1"/>
        <v>#REF!</v>
      </c>
    </row>
    <row r="48" spans="1:17">
      <c r="A48" s="42"/>
      <c r="C48" s="5" t="s">
        <v>118</v>
      </c>
      <c r="D48" s="58" t="e">
        <f>+SEP!D48+ACUMAGOSTO!D48</f>
        <v>#REF!</v>
      </c>
      <c r="E48" s="58" t="e">
        <f>+SEP!E48+ACUMAGOSTO!E48</f>
        <v>#REF!</v>
      </c>
      <c r="F48" s="58" t="e">
        <f>+SEP!F48+ACUMAGOSTO!F48</f>
        <v>#REF!</v>
      </c>
      <c r="G48" s="58" t="e">
        <f>+SEP!G48+ACUMAGOSTO!G48</f>
        <v>#REF!</v>
      </c>
      <c r="H48" s="58" t="e">
        <f>+SEP!H48+ACUMAGOSTO!H48</f>
        <v>#REF!</v>
      </c>
      <c r="I48" s="58" t="e">
        <f>+SEP!I48+ACUMAGOSTO!I48</f>
        <v>#REF!</v>
      </c>
      <c r="J48" s="58" t="e">
        <f>+SEP!J48+ACUMAGOSTO!J48</f>
        <v>#REF!</v>
      </c>
      <c r="K48" s="58" t="e">
        <f>+SEP!K48+ACUMAGOSTO!K48</f>
        <v>#REF!</v>
      </c>
      <c r="L48" s="58" t="e">
        <f>+SEP!L48+ACUMAGOSTO!L48</f>
        <v>#REF!</v>
      </c>
      <c r="M48" s="7" t="e">
        <f t="shared" si="2"/>
        <v>#REF!</v>
      </c>
      <c r="N48" s="74"/>
      <c r="O48" s="47"/>
      <c r="P48" s="78">
        <v>79966819</v>
      </c>
      <c r="Q48" s="78" t="e">
        <f t="shared" si="1"/>
        <v>#REF!</v>
      </c>
    </row>
    <row r="49" spans="1:17">
      <c r="A49" s="42"/>
      <c r="C49" s="5" t="s">
        <v>119</v>
      </c>
      <c r="D49" s="58" t="e">
        <f>+SEP!D49+ACUMAGOSTO!D49</f>
        <v>#REF!</v>
      </c>
      <c r="E49" s="58" t="e">
        <f>+SEP!E49+ACUMAGOSTO!E49</f>
        <v>#REF!</v>
      </c>
      <c r="F49" s="58" t="e">
        <f>+SEP!F49+ACUMAGOSTO!F49</f>
        <v>#REF!</v>
      </c>
      <c r="G49" s="58" t="e">
        <f>+SEP!G49+ACUMAGOSTO!G49</f>
        <v>#REF!</v>
      </c>
      <c r="H49" s="58" t="e">
        <f>+SEP!H49+ACUMAGOSTO!H49</f>
        <v>#REF!</v>
      </c>
      <c r="I49" s="58" t="e">
        <f>+SEP!I49+ACUMAGOSTO!I49</f>
        <v>#REF!</v>
      </c>
      <c r="J49" s="58" t="e">
        <f>+SEP!J49+ACUMAGOSTO!J49</f>
        <v>#REF!</v>
      </c>
      <c r="K49" s="58" t="e">
        <f>+SEP!K49+ACUMAGOSTO!K49</f>
        <v>#REF!</v>
      </c>
      <c r="L49" s="58" t="e">
        <f>+SEP!L49+ACUMAGOSTO!L49</f>
        <v>#REF!</v>
      </c>
      <c r="M49" s="7" t="e">
        <f t="shared" si="2"/>
        <v>#REF!</v>
      </c>
      <c r="N49" s="74"/>
      <c r="O49" s="47"/>
      <c r="P49" s="78">
        <v>27416740</v>
      </c>
      <c r="Q49" s="78" t="e">
        <f t="shared" si="1"/>
        <v>#REF!</v>
      </c>
    </row>
    <row r="50" spans="1:17">
      <c r="A50" s="42"/>
      <c r="C50" s="5" t="s">
        <v>120</v>
      </c>
      <c r="D50" s="58" t="e">
        <f>+SEP!D50+ACUMAGOSTO!D50</f>
        <v>#REF!</v>
      </c>
      <c r="E50" s="58" t="e">
        <f>+SEP!E50+ACUMAGOSTO!E50</f>
        <v>#REF!</v>
      </c>
      <c r="F50" s="58" t="e">
        <f>+SEP!F50+ACUMAGOSTO!F50</f>
        <v>#REF!</v>
      </c>
      <c r="G50" s="58" t="e">
        <f>+SEP!G50+ACUMAGOSTO!G50</f>
        <v>#REF!</v>
      </c>
      <c r="H50" s="58" t="e">
        <f>+SEP!H50+ACUMAGOSTO!H50</f>
        <v>#REF!</v>
      </c>
      <c r="I50" s="58" t="e">
        <f>+SEP!I50+ACUMAGOSTO!I50</f>
        <v>#REF!</v>
      </c>
      <c r="J50" s="58" t="e">
        <f>+SEP!J50+ACUMAGOSTO!J50</f>
        <v>#REF!</v>
      </c>
      <c r="K50" s="58" t="e">
        <f>+SEP!K50+ACUMAGOSTO!K50</f>
        <v>#REF!</v>
      </c>
      <c r="L50" s="58" t="e">
        <f>+SEP!L50+ACUMAGOSTO!L50</f>
        <v>#REF!</v>
      </c>
      <c r="M50" s="7" t="e">
        <f t="shared" si="2"/>
        <v>#REF!</v>
      </c>
      <c r="N50" s="74"/>
      <c r="O50" s="47"/>
      <c r="P50" s="78">
        <v>6992491</v>
      </c>
      <c r="Q50" s="78" t="e">
        <f t="shared" si="1"/>
        <v>#REF!</v>
      </c>
    </row>
    <row r="51" spans="1:17">
      <c r="A51" s="42"/>
      <c r="C51" s="5" t="s">
        <v>52</v>
      </c>
      <c r="D51" s="58" t="e">
        <f>+SEP!D51+ACUMAGOSTO!D51</f>
        <v>#REF!</v>
      </c>
      <c r="E51" s="58" t="e">
        <f>+SEP!E51+ACUMAGOSTO!E51</f>
        <v>#REF!</v>
      </c>
      <c r="F51" s="58" t="e">
        <f>+SEP!F51+ACUMAGOSTO!F51</f>
        <v>#REF!</v>
      </c>
      <c r="G51" s="58" t="e">
        <f>+SEP!G51+ACUMAGOSTO!G51</f>
        <v>#REF!</v>
      </c>
      <c r="H51" s="58" t="e">
        <f>+SEP!H51+ACUMAGOSTO!H51</f>
        <v>#REF!</v>
      </c>
      <c r="I51" s="58" t="e">
        <f>+SEP!I51+ACUMAGOSTO!I51</f>
        <v>#REF!</v>
      </c>
      <c r="J51" s="58" t="e">
        <f>+SEP!J51+ACUMAGOSTO!J51</f>
        <v>#REF!</v>
      </c>
      <c r="K51" s="58" t="e">
        <f>+SEP!K51+ACUMAGOSTO!K51</f>
        <v>#REF!</v>
      </c>
      <c r="L51" s="58" t="e">
        <f>+SEP!L51+ACUMAGOSTO!L51</f>
        <v>#REF!</v>
      </c>
      <c r="M51" s="7" t="e">
        <f t="shared" si="2"/>
        <v>#REF!</v>
      </c>
      <c r="N51" s="74"/>
      <c r="O51" s="47"/>
      <c r="P51" s="78">
        <v>79330597</v>
      </c>
      <c r="Q51" s="78" t="e">
        <f t="shared" si="1"/>
        <v>#REF!</v>
      </c>
    </row>
    <row r="52" spans="1:17">
      <c r="A52" s="42"/>
      <c r="C52" s="5" t="s">
        <v>121</v>
      </c>
      <c r="D52" s="58" t="e">
        <f>+SEP!D52+ACUMAGOSTO!D52</f>
        <v>#REF!</v>
      </c>
      <c r="E52" s="58" t="e">
        <f>+SEP!E52+ACUMAGOSTO!E52</f>
        <v>#REF!</v>
      </c>
      <c r="F52" s="58" t="e">
        <f>+SEP!F52+ACUMAGOSTO!F52</f>
        <v>#REF!</v>
      </c>
      <c r="G52" s="58" t="e">
        <f>+SEP!G52+ACUMAGOSTO!G52</f>
        <v>#REF!</v>
      </c>
      <c r="H52" s="58" t="e">
        <f>+SEP!H52+ACUMAGOSTO!H52</f>
        <v>#REF!</v>
      </c>
      <c r="I52" s="58" t="e">
        <f>+SEP!I52+ACUMAGOSTO!I52</f>
        <v>#REF!</v>
      </c>
      <c r="J52" s="58" t="e">
        <f>+SEP!J52+ACUMAGOSTO!J52</f>
        <v>#REF!</v>
      </c>
      <c r="K52" s="58" t="e">
        <f>+SEP!K52+ACUMAGOSTO!K52</f>
        <v>#REF!</v>
      </c>
      <c r="L52" s="58" t="e">
        <f>+SEP!L52+ACUMAGOSTO!L52</f>
        <v>#REF!</v>
      </c>
      <c r="M52" s="7" t="e">
        <f t="shared" si="2"/>
        <v>#REF!</v>
      </c>
      <c r="N52" s="74"/>
      <c r="O52" s="47"/>
      <c r="P52" s="78">
        <v>4425234</v>
      </c>
      <c r="Q52" s="78" t="e">
        <f t="shared" si="1"/>
        <v>#REF!</v>
      </c>
    </row>
    <row r="53" spans="1:17">
      <c r="A53" s="42"/>
      <c r="C53" s="5" t="s">
        <v>54</v>
      </c>
      <c r="D53" s="58" t="e">
        <f>+SEP!D53+ACUMAGOSTO!D53</f>
        <v>#REF!</v>
      </c>
      <c r="E53" s="58" t="e">
        <f>+SEP!E53+ACUMAGOSTO!E53</f>
        <v>#REF!</v>
      </c>
      <c r="F53" s="58" t="e">
        <f>+SEP!F53+ACUMAGOSTO!F53</f>
        <v>#REF!</v>
      </c>
      <c r="G53" s="58" t="e">
        <f>+SEP!G53+ACUMAGOSTO!G53</f>
        <v>#REF!</v>
      </c>
      <c r="H53" s="58" t="e">
        <f>+SEP!H53+ACUMAGOSTO!H53</f>
        <v>#REF!</v>
      </c>
      <c r="I53" s="58" t="e">
        <f>+SEP!I53+ACUMAGOSTO!I53</f>
        <v>#REF!</v>
      </c>
      <c r="J53" s="58" t="e">
        <f>+SEP!J53+ACUMAGOSTO!J53</f>
        <v>#REF!</v>
      </c>
      <c r="K53" s="58" t="e">
        <f>+SEP!K53+ACUMAGOSTO!K53</f>
        <v>#REF!</v>
      </c>
      <c r="L53" s="58" t="e">
        <f>+SEP!L53+ACUMAGOSTO!L53</f>
        <v>#REF!</v>
      </c>
      <c r="M53" s="7" t="e">
        <f t="shared" si="2"/>
        <v>#REF!</v>
      </c>
      <c r="N53" s="74"/>
      <c r="O53" s="47"/>
      <c r="P53" s="78">
        <v>22350103</v>
      </c>
      <c r="Q53" s="78" t="e">
        <f t="shared" si="1"/>
        <v>#REF!</v>
      </c>
    </row>
    <row r="54" spans="1:17">
      <c r="A54" s="42"/>
      <c r="C54" s="5" t="s">
        <v>122</v>
      </c>
      <c r="D54" s="58" t="e">
        <f>+SEP!D54+ACUMAGOSTO!D54</f>
        <v>#REF!</v>
      </c>
      <c r="E54" s="58" t="e">
        <f>+SEP!E54+ACUMAGOSTO!E54</f>
        <v>#REF!</v>
      </c>
      <c r="F54" s="58" t="e">
        <f>+SEP!F54+ACUMAGOSTO!F54</f>
        <v>#REF!</v>
      </c>
      <c r="G54" s="58" t="e">
        <f>+SEP!G54+ACUMAGOSTO!G54</f>
        <v>#REF!</v>
      </c>
      <c r="H54" s="58" t="e">
        <f>+SEP!H54+ACUMAGOSTO!H54</f>
        <v>#REF!</v>
      </c>
      <c r="I54" s="58" t="e">
        <f>+SEP!I54+ACUMAGOSTO!I54</f>
        <v>#REF!</v>
      </c>
      <c r="J54" s="58" t="e">
        <f>+SEP!J54+ACUMAGOSTO!J54</f>
        <v>#REF!</v>
      </c>
      <c r="K54" s="58" t="e">
        <f>+SEP!K54+ACUMAGOSTO!K54</f>
        <v>#REF!</v>
      </c>
      <c r="L54" s="58" t="e">
        <f>+SEP!L54+ACUMAGOSTO!L54</f>
        <v>#REF!</v>
      </c>
      <c r="M54" s="7" t="e">
        <f t="shared" si="2"/>
        <v>#REF!</v>
      </c>
      <c r="N54" s="74"/>
      <c r="O54" s="47"/>
      <c r="P54" s="78">
        <v>15999477</v>
      </c>
      <c r="Q54" s="78" t="e">
        <f t="shared" si="1"/>
        <v>#REF!</v>
      </c>
    </row>
    <row r="55" spans="1:17">
      <c r="A55" s="42"/>
      <c r="C55" s="5" t="s">
        <v>56</v>
      </c>
      <c r="D55" s="58" t="e">
        <f>+SEP!D55+ACUMAGOSTO!D55</f>
        <v>#REF!</v>
      </c>
      <c r="E55" s="58" t="e">
        <f>+SEP!E55+ACUMAGOSTO!E55</f>
        <v>#REF!</v>
      </c>
      <c r="F55" s="58" t="e">
        <f>+SEP!F55+ACUMAGOSTO!F55</f>
        <v>#REF!</v>
      </c>
      <c r="G55" s="58" t="e">
        <f>+SEP!G55+ACUMAGOSTO!G55</f>
        <v>#REF!</v>
      </c>
      <c r="H55" s="58" t="e">
        <f>+SEP!H55+ACUMAGOSTO!H55</f>
        <v>#REF!</v>
      </c>
      <c r="I55" s="58" t="e">
        <f>+SEP!I55+ACUMAGOSTO!I55</f>
        <v>#REF!</v>
      </c>
      <c r="J55" s="58" t="e">
        <f>+SEP!J55+ACUMAGOSTO!J55</f>
        <v>#REF!</v>
      </c>
      <c r="K55" s="58" t="e">
        <f>+SEP!K55+ACUMAGOSTO!K55</f>
        <v>#REF!</v>
      </c>
      <c r="L55" s="58" t="e">
        <f>+SEP!L55+ACUMAGOSTO!L55</f>
        <v>#REF!</v>
      </c>
      <c r="M55" s="7" t="e">
        <f t="shared" si="2"/>
        <v>#REF!</v>
      </c>
      <c r="N55" s="74"/>
      <c r="O55" s="47"/>
      <c r="P55" s="78">
        <v>14652363</v>
      </c>
      <c r="Q55" s="78" t="e">
        <f t="shared" si="1"/>
        <v>#REF!</v>
      </c>
    </row>
    <row r="56" spans="1:17">
      <c r="A56" s="42"/>
      <c r="C56" s="5" t="s">
        <v>123</v>
      </c>
      <c r="D56" s="58" t="e">
        <f>+SEP!D56+ACUMAGOSTO!D56</f>
        <v>#REF!</v>
      </c>
      <c r="E56" s="58" t="e">
        <f>+SEP!E56+ACUMAGOSTO!E56</f>
        <v>#REF!</v>
      </c>
      <c r="F56" s="58" t="e">
        <f>+SEP!F56+ACUMAGOSTO!F56</f>
        <v>#REF!</v>
      </c>
      <c r="G56" s="58" t="e">
        <f>+SEP!G56+ACUMAGOSTO!G56</f>
        <v>#REF!</v>
      </c>
      <c r="H56" s="58" t="e">
        <f>+SEP!H56+ACUMAGOSTO!H56</f>
        <v>#REF!</v>
      </c>
      <c r="I56" s="58" t="e">
        <f>+SEP!I56+ACUMAGOSTO!I56</f>
        <v>#REF!</v>
      </c>
      <c r="J56" s="58" t="e">
        <f>+SEP!J56+ACUMAGOSTO!J56</f>
        <v>#REF!</v>
      </c>
      <c r="K56" s="58" t="e">
        <f>+SEP!K56+ACUMAGOSTO!K56</f>
        <v>#REF!</v>
      </c>
      <c r="L56" s="58" t="e">
        <f>+SEP!L56+ACUMAGOSTO!L56</f>
        <v>#REF!</v>
      </c>
      <c r="M56" s="7" t="e">
        <f t="shared" si="2"/>
        <v>#REF!</v>
      </c>
      <c r="N56" s="74"/>
      <c r="O56" s="47"/>
      <c r="P56" s="78">
        <v>11226842</v>
      </c>
      <c r="Q56" s="78" t="e">
        <f t="shared" si="1"/>
        <v>#REF!</v>
      </c>
    </row>
    <row r="57" spans="1:17">
      <c r="A57" s="42"/>
      <c r="C57" s="5" t="s">
        <v>124</v>
      </c>
      <c r="D57" s="58" t="e">
        <f>+SEP!D57+ACUMAGOSTO!D57</f>
        <v>#REF!</v>
      </c>
      <c r="E57" s="58" t="e">
        <f>+SEP!E57+ACUMAGOSTO!E57</f>
        <v>#REF!</v>
      </c>
      <c r="F57" s="58" t="e">
        <f>+SEP!F57+ACUMAGOSTO!F57</f>
        <v>#REF!</v>
      </c>
      <c r="G57" s="58" t="e">
        <f>+SEP!G57+ACUMAGOSTO!G57</f>
        <v>#REF!</v>
      </c>
      <c r="H57" s="58" t="e">
        <f>+SEP!H57+ACUMAGOSTO!H57</f>
        <v>#REF!</v>
      </c>
      <c r="I57" s="58" t="e">
        <f>+SEP!I57+ACUMAGOSTO!I57</f>
        <v>#REF!</v>
      </c>
      <c r="J57" s="58" t="e">
        <f>+SEP!J57+ACUMAGOSTO!J57</f>
        <v>#REF!</v>
      </c>
      <c r="K57" s="58" t="e">
        <f>+SEP!K57+ACUMAGOSTO!K57</f>
        <v>#REF!</v>
      </c>
      <c r="L57" s="58" t="e">
        <f>+SEP!L57+ACUMAGOSTO!L57</f>
        <v>#REF!</v>
      </c>
      <c r="M57" s="7" t="e">
        <f t="shared" si="2"/>
        <v>#REF!</v>
      </c>
      <c r="N57" s="74"/>
      <c r="O57" s="47"/>
      <c r="P57" s="78">
        <v>42467276</v>
      </c>
      <c r="Q57" s="78" t="e">
        <f t="shared" si="1"/>
        <v>#REF!</v>
      </c>
    </row>
    <row r="58" spans="1:17">
      <c r="A58" s="42"/>
      <c r="C58" s="5" t="s">
        <v>83</v>
      </c>
      <c r="D58" s="58" t="e">
        <f>+SEP!D58+ACUMAGOSTO!D58</f>
        <v>#REF!</v>
      </c>
      <c r="E58" s="58" t="e">
        <f>+SEP!E58+ACUMAGOSTO!E58</f>
        <v>#REF!</v>
      </c>
      <c r="F58" s="58" t="e">
        <f>+SEP!F58+ACUMAGOSTO!F58</f>
        <v>#REF!</v>
      </c>
      <c r="G58" s="58" t="e">
        <f>+SEP!G58+ACUMAGOSTO!G58</f>
        <v>#REF!</v>
      </c>
      <c r="H58" s="58" t="e">
        <f>+SEP!H58+ACUMAGOSTO!H58</f>
        <v>#REF!</v>
      </c>
      <c r="I58" s="58" t="e">
        <f>+SEP!I58+ACUMAGOSTO!I58</f>
        <v>#REF!</v>
      </c>
      <c r="J58" s="58" t="e">
        <f>+SEP!J58+ACUMAGOSTO!J58</f>
        <v>#REF!</v>
      </c>
      <c r="K58" s="58" t="e">
        <f>+SEP!K58+ACUMAGOSTO!K58</f>
        <v>#REF!</v>
      </c>
      <c r="L58" s="58" t="e">
        <f>+SEP!L58+ACUMAGOSTO!L58</f>
        <v>#REF!</v>
      </c>
      <c r="M58" s="7" t="e">
        <f t="shared" si="2"/>
        <v>#REF!</v>
      </c>
      <c r="N58" s="74"/>
      <c r="O58" s="47"/>
      <c r="P58" s="78">
        <v>18962155</v>
      </c>
      <c r="Q58" s="78" t="e">
        <f t="shared" si="1"/>
        <v>#REF!</v>
      </c>
    </row>
    <row r="59" spans="1:17">
      <c r="A59" s="42"/>
      <c r="C59" s="5" t="s">
        <v>125</v>
      </c>
      <c r="D59" s="58" t="e">
        <f>+SEP!D59+ACUMAGOSTO!D59</f>
        <v>#REF!</v>
      </c>
      <c r="E59" s="58" t="e">
        <f>+SEP!E59+ACUMAGOSTO!E59</f>
        <v>#REF!</v>
      </c>
      <c r="F59" s="58" t="e">
        <f>+SEP!F59+ACUMAGOSTO!F59</f>
        <v>#REF!</v>
      </c>
      <c r="G59" s="58" t="e">
        <f>+SEP!G59+ACUMAGOSTO!G59</f>
        <v>#REF!</v>
      </c>
      <c r="H59" s="58" t="e">
        <f>+SEP!H59+ACUMAGOSTO!H59</f>
        <v>#REF!</v>
      </c>
      <c r="I59" s="58" t="e">
        <f>+SEP!I59+ACUMAGOSTO!I59</f>
        <v>#REF!</v>
      </c>
      <c r="J59" s="58" t="e">
        <f>+SEP!J59+ACUMAGOSTO!J59</f>
        <v>#REF!</v>
      </c>
      <c r="K59" s="58" t="e">
        <f>+SEP!K59+ACUMAGOSTO!K59</f>
        <v>#REF!</v>
      </c>
      <c r="L59" s="58" t="e">
        <f>+SEP!L59+ACUMAGOSTO!L59</f>
        <v>#REF!</v>
      </c>
      <c r="M59" s="7" t="e">
        <f t="shared" si="2"/>
        <v>#REF!</v>
      </c>
      <c r="N59" s="74"/>
      <c r="O59" s="47"/>
      <c r="P59" s="78">
        <v>7057020</v>
      </c>
      <c r="Q59" s="78" t="e">
        <f t="shared" si="1"/>
        <v>#REF!</v>
      </c>
    </row>
    <row r="60" spans="1:17">
      <c r="A60" s="42"/>
      <c r="C60" s="5" t="s">
        <v>126</v>
      </c>
      <c r="D60" s="58" t="e">
        <f>+SEP!D60+ACUMAGOSTO!D60</f>
        <v>#REF!</v>
      </c>
      <c r="E60" s="58" t="e">
        <f>+SEP!E60+ACUMAGOSTO!E60</f>
        <v>#REF!</v>
      </c>
      <c r="F60" s="58" t="e">
        <f>+SEP!F60+ACUMAGOSTO!F60</f>
        <v>#REF!</v>
      </c>
      <c r="G60" s="58" t="e">
        <f>+SEP!G60+ACUMAGOSTO!G60</f>
        <v>#REF!</v>
      </c>
      <c r="H60" s="58" t="e">
        <f>+SEP!H60+ACUMAGOSTO!H60</f>
        <v>#REF!</v>
      </c>
      <c r="I60" s="58" t="e">
        <f>+SEP!I60+ACUMAGOSTO!I60</f>
        <v>#REF!</v>
      </c>
      <c r="J60" s="58" t="e">
        <f>+SEP!J60+ACUMAGOSTO!J60</f>
        <v>#REF!</v>
      </c>
      <c r="K60" s="58" t="e">
        <f>+SEP!K60+ACUMAGOSTO!K60</f>
        <v>#REF!</v>
      </c>
      <c r="L60" s="58" t="e">
        <f>+SEP!L60+ACUMAGOSTO!L60</f>
        <v>#REF!</v>
      </c>
      <c r="M60" s="7" t="e">
        <f t="shared" si="2"/>
        <v>#REF!</v>
      </c>
      <c r="N60" s="74"/>
      <c r="O60" s="47"/>
      <c r="P60" s="78">
        <v>67700468</v>
      </c>
      <c r="Q60" s="78" t="e">
        <f t="shared" si="1"/>
        <v>#REF!</v>
      </c>
    </row>
    <row r="61" spans="1:17">
      <c r="A61" s="42"/>
      <c r="C61" s="5" t="s">
        <v>60</v>
      </c>
      <c r="D61" s="58" t="e">
        <f>+SEP!D61+ACUMAGOSTO!D61</f>
        <v>#REF!</v>
      </c>
      <c r="E61" s="58" t="e">
        <f>+SEP!E61+ACUMAGOSTO!E61</f>
        <v>#REF!</v>
      </c>
      <c r="F61" s="58" t="e">
        <f>+SEP!F61+ACUMAGOSTO!F61</f>
        <v>#REF!</v>
      </c>
      <c r="G61" s="58" t="e">
        <f>+SEP!G61+ACUMAGOSTO!G61</f>
        <v>#REF!</v>
      </c>
      <c r="H61" s="58" t="e">
        <f>+SEP!H61+ACUMAGOSTO!H61</f>
        <v>#REF!</v>
      </c>
      <c r="I61" s="58" t="e">
        <f>+SEP!I61+ACUMAGOSTO!I61</f>
        <v>#REF!</v>
      </c>
      <c r="J61" s="58" t="e">
        <f>+SEP!J61+ACUMAGOSTO!J61</f>
        <v>#REF!</v>
      </c>
      <c r="K61" s="58" t="e">
        <f>+SEP!K61+ACUMAGOSTO!K61</f>
        <v>#REF!</v>
      </c>
      <c r="L61" s="58" t="e">
        <f>+SEP!L61+ACUMAGOSTO!L61</f>
        <v>#REF!</v>
      </c>
      <c r="M61" s="7" t="e">
        <f t="shared" si="2"/>
        <v>#REF!</v>
      </c>
      <c r="O61" s="47"/>
      <c r="P61" s="78">
        <v>13097613</v>
      </c>
      <c r="Q61" s="78" t="e">
        <f t="shared" si="1"/>
        <v>#REF!</v>
      </c>
    </row>
    <row r="62" spans="1:17">
      <c r="A62" s="42"/>
      <c r="C62" s="5" t="s">
        <v>61</v>
      </c>
      <c r="D62" s="58" t="e">
        <f>+SEP!D62+ACUMAGOSTO!D62</f>
        <v>#REF!</v>
      </c>
      <c r="E62" s="58" t="e">
        <f>+SEP!E62+ACUMAGOSTO!E62</f>
        <v>#REF!</v>
      </c>
      <c r="F62" s="58" t="e">
        <f>+SEP!F62+ACUMAGOSTO!F62</f>
        <v>#REF!</v>
      </c>
      <c r="G62" s="58" t="e">
        <f>+SEP!G62+ACUMAGOSTO!G62</f>
        <v>#REF!</v>
      </c>
      <c r="H62" s="58" t="e">
        <f>+SEP!H62+ACUMAGOSTO!H62</f>
        <v>#REF!</v>
      </c>
      <c r="I62" s="58" t="e">
        <f>+SEP!I62+ACUMAGOSTO!I62</f>
        <v>#REF!</v>
      </c>
      <c r="J62" s="58" t="e">
        <f>+SEP!J62+ACUMAGOSTO!J62</f>
        <v>#REF!</v>
      </c>
      <c r="K62" s="58" t="e">
        <f>+SEP!K62+ACUMAGOSTO!K62</f>
        <v>#REF!</v>
      </c>
      <c r="L62" s="58" t="e">
        <f>+SEP!L62+ACUMAGOSTO!L62</f>
        <v>#REF!</v>
      </c>
      <c r="M62" s="7" t="e">
        <f t="shared" si="2"/>
        <v>#REF!</v>
      </c>
      <c r="O62" s="47"/>
      <c r="P62" s="78">
        <v>61192109</v>
      </c>
      <c r="Q62" s="78" t="e">
        <f t="shared" si="1"/>
        <v>#REF!</v>
      </c>
    </row>
    <row r="63" spans="1:17">
      <c r="A63" s="42"/>
      <c r="C63" s="5" t="s">
        <v>127</v>
      </c>
      <c r="D63" s="58" t="e">
        <f>+SEP!D63+ACUMAGOSTO!D63</f>
        <v>#REF!</v>
      </c>
      <c r="E63" s="58" t="e">
        <f>+SEP!E63+ACUMAGOSTO!E63</f>
        <v>#REF!</v>
      </c>
      <c r="F63" s="58" t="e">
        <f>+SEP!F63+ACUMAGOSTO!F63</f>
        <v>#REF!</v>
      </c>
      <c r="G63" s="58" t="e">
        <f>+SEP!G63+ACUMAGOSTO!G63</f>
        <v>#REF!</v>
      </c>
      <c r="H63" s="58" t="e">
        <f>+SEP!H63+ACUMAGOSTO!H63</f>
        <v>#REF!</v>
      </c>
      <c r="I63" s="58" t="e">
        <f>+SEP!I63+ACUMAGOSTO!I63</f>
        <v>#REF!</v>
      </c>
      <c r="J63" s="58" t="e">
        <f>+SEP!J63+ACUMAGOSTO!J63</f>
        <v>#REF!</v>
      </c>
      <c r="K63" s="58" t="e">
        <f>+SEP!K63+ACUMAGOSTO!K63</f>
        <v>#REF!</v>
      </c>
      <c r="L63" s="58" t="e">
        <f>+SEP!L63+ACUMAGOSTO!L63</f>
        <v>#REF!</v>
      </c>
      <c r="M63" s="7" t="e">
        <f t="shared" si="2"/>
        <v>#REF!</v>
      </c>
      <c r="O63" s="47"/>
      <c r="P63" s="78">
        <v>22133024</v>
      </c>
      <c r="Q63" s="78" t="e">
        <f t="shared" si="1"/>
        <v>#REF!</v>
      </c>
    </row>
    <row r="64" spans="1:17">
      <c r="A64" s="42"/>
      <c r="C64" s="5" t="s">
        <v>128</v>
      </c>
      <c r="D64" s="58" t="e">
        <f>+SEP!D64+ACUMAGOSTO!D64</f>
        <v>#REF!</v>
      </c>
      <c r="E64" s="58" t="e">
        <f>+SEP!E64+ACUMAGOSTO!E64</f>
        <v>#REF!</v>
      </c>
      <c r="F64" s="58" t="e">
        <f>+SEP!F64+ACUMAGOSTO!F64</f>
        <v>#REF!</v>
      </c>
      <c r="G64" s="58" t="e">
        <f>+SEP!G64+ACUMAGOSTO!G64</f>
        <v>#REF!</v>
      </c>
      <c r="H64" s="58" t="e">
        <f>+SEP!H64+ACUMAGOSTO!H64</f>
        <v>#REF!</v>
      </c>
      <c r="I64" s="58" t="e">
        <f>+SEP!I64+ACUMAGOSTO!I64</f>
        <v>#REF!</v>
      </c>
      <c r="J64" s="58" t="e">
        <f>+SEP!J64+ACUMAGOSTO!J64</f>
        <v>#REF!</v>
      </c>
      <c r="K64" s="58" t="e">
        <f>+SEP!K64+ACUMAGOSTO!K64</f>
        <v>#REF!</v>
      </c>
      <c r="L64" s="58" t="e">
        <f>+SEP!L64+ACUMAGOSTO!L64</f>
        <v>#REF!</v>
      </c>
      <c r="M64" s="7" t="e">
        <f t="shared" si="2"/>
        <v>#REF!</v>
      </c>
      <c r="O64" s="47"/>
      <c r="P64" s="78">
        <v>15577224</v>
      </c>
      <c r="Q64" s="78" t="e">
        <f t="shared" si="1"/>
        <v>#REF!</v>
      </c>
    </row>
    <row r="65" spans="1:17">
      <c r="A65" s="42"/>
      <c r="C65" s="5" t="s">
        <v>64</v>
      </c>
      <c r="D65" s="58" t="e">
        <f>+SEP!D65+ACUMAGOSTO!D65</f>
        <v>#REF!</v>
      </c>
      <c r="E65" s="58" t="e">
        <f>+SEP!E65+ACUMAGOSTO!E65</f>
        <v>#REF!</v>
      </c>
      <c r="F65" s="58" t="e">
        <f>+SEP!F65+ACUMAGOSTO!F65</f>
        <v>#REF!</v>
      </c>
      <c r="G65" s="58" t="e">
        <f>+SEP!G65+ACUMAGOSTO!G65</f>
        <v>#REF!</v>
      </c>
      <c r="H65" s="58" t="e">
        <f>+SEP!H65+ACUMAGOSTO!H65</f>
        <v>#REF!</v>
      </c>
      <c r="I65" s="58" t="e">
        <f>+SEP!I65+ACUMAGOSTO!I65</f>
        <v>#REF!</v>
      </c>
      <c r="J65" s="58" t="e">
        <f>+SEP!J65+ACUMAGOSTO!J65</f>
        <v>#REF!</v>
      </c>
      <c r="K65" s="58" t="e">
        <f>+SEP!K65+ACUMAGOSTO!K65</f>
        <v>#REF!</v>
      </c>
      <c r="L65" s="58" t="e">
        <f>+SEP!L65+ACUMAGOSTO!L65</f>
        <v>#REF!</v>
      </c>
      <c r="M65" s="7" t="e">
        <f t="shared" si="2"/>
        <v>#REF!</v>
      </c>
      <c r="O65" s="47"/>
      <c r="P65" s="78">
        <v>21451908</v>
      </c>
      <c r="Q65" s="78" t="e">
        <f t="shared" si="1"/>
        <v>#REF!</v>
      </c>
    </row>
    <row r="66" spans="1:17">
      <c r="A66" s="42"/>
      <c r="C66" s="5" t="s">
        <v>65</v>
      </c>
      <c r="D66" s="58" t="e">
        <f>+SEP!D66+ACUMAGOSTO!D66</f>
        <v>#REF!</v>
      </c>
      <c r="E66" s="58" t="e">
        <f>+SEP!E66+ACUMAGOSTO!E66</f>
        <v>#REF!</v>
      </c>
      <c r="F66" s="58" t="e">
        <f>+SEP!F66+ACUMAGOSTO!F66</f>
        <v>#REF!</v>
      </c>
      <c r="G66" s="58" t="e">
        <f>+SEP!G66+ACUMAGOSTO!G66</f>
        <v>#REF!</v>
      </c>
      <c r="H66" s="58" t="e">
        <f>+SEP!H66+ACUMAGOSTO!H66</f>
        <v>#REF!</v>
      </c>
      <c r="I66" s="58" t="e">
        <f>+SEP!I66+ACUMAGOSTO!I66</f>
        <v>#REF!</v>
      </c>
      <c r="J66" s="58" t="e">
        <f>+SEP!J66+ACUMAGOSTO!J66</f>
        <v>#REF!</v>
      </c>
      <c r="K66" s="58" t="e">
        <f>+SEP!K66+ACUMAGOSTO!K66</f>
        <v>#REF!</v>
      </c>
      <c r="L66" s="58" t="e">
        <f>+SEP!L66+ACUMAGOSTO!L66</f>
        <v>#REF!</v>
      </c>
      <c r="M66" s="7" t="e">
        <f t="shared" si="2"/>
        <v>#REF!</v>
      </c>
      <c r="O66" s="47"/>
      <c r="P66" s="78">
        <v>41214967</v>
      </c>
      <c r="Q66" s="78" t="e">
        <f t="shared" si="1"/>
        <v>#REF!</v>
      </c>
    </row>
    <row r="67" spans="1:17" ht="13.5" thickBot="1">
      <c r="A67" s="42"/>
      <c r="C67" s="5" t="s">
        <v>66</v>
      </c>
      <c r="D67" s="58" t="e">
        <f>+SEP!D67+ACUMAGOSTO!D67</f>
        <v>#REF!</v>
      </c>
      <c r="E67" s="58" t="e">
        <f>+SEP!E67+ACUMAGOSTO!E67</f>
        <v>#REF!</v>
      </c>
      <c r="F67" s="58" t="e">
        <f>+SEP!F67+ACUMAGOSTO!F67</f>
        <v>#REF!</v>
      </c>
      <c r="G67" s="58" t="e">
        <f>+SEP!G67+ACUMAGOSTO!G67</f>
        <v>#REF!</v>
      </c>
      <c r="H67" s="58" t="e">
        <f>+SEP!H67+ACUMAGOSTO!H67</f>
        <v>#REF!</v>
      </c>
      <c r="I67" s="58" t="e">
        <f>+SEP!I67+ACUMAGOSTO!I67</f>
        <v>#REF!</v>
      </c>
      <c r="J67" s="58" t="e">
        <f>+SEP!J67+ACUMAGOSTO!J67</f>
        <v>#REF!</v>
      </c>
      <c r="K67" s="58" t="e">
        <f>+SEP!K67+ACUMAGOSTO!K67</f>
        <v>#REF!</v>
      </c>
      <c r="L67" s="58" t="e">
        <f>+SEP!L67+ACUMAGOSTO!L67</f>
        <v>#REF!</v>
      </c>
      <c r="M67" s="7" t="e">
        <f t="shared" si="2"/>
        <v>#REF!</v>
      </c>
      <c r="O67" s="47"/>
      <c r="P67" s="78">
        <v>203800402</v>
      </c>
      <c r="Q67" s="78" t="e">
        <f t="shared" si="1"/>
        <v>#REF!</v>
      </c>
    </row>
    <row r="68" spans="1:17" ht="15.75" customHeight="1">
      <c r="A68" s="42"/>
      <c r="C68" s="8" t="s">
        <v>67</v>
      </c>
      <c r="D68" s="59" t="e">
        <f>SUM(D10:D67)</f>
        <v>#REF!</v>
      </c>
      <c r="E68" s="59" t="e">
        <f t="shared" ref="E68:L68" si="3">SUM(E10:E67)</f>
        <v>#REF!</v>
      </c>
      <c r="F68" s="59" t="e">
        <f t="shared" si="3"/>
        <v>#REF!</v>
      </c>
      <c r="G68" s="59" t="e">
        <f>SUM(G10:G67)</f>
        <v>#REF!</v>
      </c>
      <c r="H68" s="59" t="e">
        <f>SUM(H10:H67)</f>
        <v>#REF!</v>
      </c>
      <c r="I68" s="59" t="e">
        <f t="shared" si="3"/>
        <v>#REF!</v>
      </c>
      <c r="J68" s="59" t="e">
        <f t="shared" si="3"/>
        <v>#REF!</v>
      </c>
      <c r="K68" s="59" t="e">
        <f t="shared" si="3"/>
        <v>#REF!</v>
      </c>
      <c r="L68" s="59" t="e">
        <f t="shared" si="3"/>
        <v>#REF!</v>
      </c>
      <c r="M68" s="59" t="e">
        <f>SUM(M10:M67)</f>
        <v>#REF!</v>
      </c>
      <c r="O68" s="47"/>
    </row>
    <row r="69" spans="1:17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 t="e">
        <f>+M68-SUM(ACUMPAR!O17:O25)</f>
        <v>#REF!</v>
      </c>
      <c r="N69" s="1" t="s">
        <v>9</v>
      </c>
      <c r="O69" s="47"/>
    </row>
    <row r="70" spans="1:17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7" ht="16.5" customHeight="1">
      <c r="A71" s="42"/>
      <c r="C71"/>
      <c r="D71" s="54"/>
      <c r="E71" s="54"/>
      <c r="F71" s="1"/>
      <c r="G71" s="54"/>
      <c r="H71" s="54"/>
      <c r="I71" s="54"/>
      <c r="J71" s="54"/>
      <c r="K71" s="54"/>
      <c r="L71" s="54"/>
      <c r="M71" s="54"/>
      <c r="N71"/>
      <c r="O71" s="47"/>
    </row>
    <row r="72" spans="1:17" ht="16.5" customHeight="1">
      <c r="A72" s="42"/>
      <c r="C72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/>
      <c r="O72" s="47"/>
    </row>
    <row r="73" spans="1:17" ht="7.5" customHeight="1" thickBot="1">
      <c r="A73" s="50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3"/>
    </row>
    <row r="74" spans="1:17" ht="13.5" hidden="1" thickTop="1">
      <c r="A74"/>
      <c r="B74"/>
      <c r="M74" s="71"/>
    </row>
    <row r="75" spans="1:17" ht="13.5" hidden="1" thickTop="1">
      <c r="A75"/>
      <c r="B75"/>
      <c r="D75" s="89">
        <v>1260263905</v>
      </c>
      <c r="E75" s="78">
        <v>580521719</v>
      </c>
      <c r="F75" s="88">
        <v>18710577</v>
      </c>
      <c r="G75" s="88">
        <v>6832862</v>
      </c>
      <c r="H75" s="88">
        <v>50166936</v>
      </c>
      <c r="I75" s="88">
        <v>69286229</v>
      </c>
      <c r="J75" s="88">
        <v>51723051</v>
      </c>
      <c r="K75" s="88">
        <v>1775115</v>
      </c>
      <c r="L75" s="88">
        <v>89173776</v>
      </c>
    </row>
    <row r="76" spans="1:17" ht="13.5" hidden="1" thickTop="1">
      <c r="A76"/>
      <c r="B76"/>
      <c r="D76" s="65" t="e">
        <f>+D75-D68</f>
        <v>#REF!</v>
      </c>
      <c r="E76" s="65" t="e">
        <f t="shared" ref="E76:L76" si="4">+E75-E68</f>
        <v>#REF!</v>
      </c>
      <c r="F76" s="65" t="e">
        <f t="shared" si="4"/>
        <v>#REF!</v>
      </c>
      <c r="G76" s="65" t="e">
        <f t="shared" si="4"/>
        <v>#REF!</v>
      </c>
      <c r="H76" s="65" t="e">
        <f t="shared" si="4"/>
        <v>#REF!</v>
      </c>
      <c r="I76" s="65" t="e">
        <f t="shared" si="4"/>
        <v>#REF!</v>
      </c>
      <c r="J76" s="65" t="e">
        <f t="shared" si="4"/>
        <v>#REF!</v>
      </c>
      <c r="K76" s="65" t="e">
        <f t="shared" si="4"/>
        <v>#REF!</v>
      </c>
      <c r="L76" s="65" t="e">
        <f t="shared" si="4"/>
        <v>#REF!</v>
      </c>
      <c r="M76" s="65"/>
    </row>
    <row r="77" spans="1:17" ht="13.5" hidden="1" thickTop="1">
      <c r="A77"/>
      <c r="B77"/>
    </row>
    <row r="78" spans="1:17" ht="13.5" hidden="1" thickTop="1">
      <c r="A78"/>
      <c r="B78"/>
    </row>
    <row r="79" spans="1:17" ht="13.5" hidden="1" thickTop="1">
      <c r="A79"/>
      <c r="B79"/>
      <c r="H79" s="90"/>
    </row>
    <row r="80" spans="1:17" ht="13.5" hidden="1" thickTop="1">
      <c r="A80"/>
      <c r="B80"/>
    </row>
    <row r="81" spans="1:2" ht="13.5" hidden="1" thickTop="1">
      <c r="A81"/>
      <c r="B81"/>
    </row>
    <row r="82" spans="1:2" ht="13.5" hidden="1" thickTop="1">
      <c r="A82"/>
      <c r="B82"/>
    </row>
    <row r="83" spans="1:2" ht="13.5" thickTop="1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21" right="0.22" top="0.28000000000000003" bottom="0.19685039370078741" header="0" footer="0"/>
  <pageSetup scale="60" orientation="landscape" horizontalDpi="300" verticalDpi="300" r:id="rId1"/>
  <headerFooter alignWithMargins="0">
    <oddFooter>FEDERACION.xls&amp;RPágina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7"/>
  <dimension ref="A1:P73"/>
  <sheetViews>
    <sheetView view="pageBreakPreview" topLeftCell="F1" zoomScale="90" zoomScaleNormal="100" zoomScaleSheetLayoutView="90" workbookViewId="0">
      <selection activeCell="M8" sqref="M8:M9"/>
    </sheetView>
  </sheetViews>
  <sheetFormatPr baseColWidth="10" defaultColWidth="11.453125" defaultRowHeight="13"/>
  <cols>
    <col min="1" max="1" width="1.26953125" style="1" customWidth="1"/>
    <col min="2" max="2" width="2" style="1" customWidth="1"/>
    <col min="3" max="3" width="31.26953125" style="1" customWidth="1"/>
    <col min="4" max="4" width="20.26953125" style="12" customWidth="1"/>
    <col min="5" max="5" width="20.26953125" style="1" customWidth="1"/>
    <col min="6" max="7" width="19.26953125" style="12" customWidth="1"/>
    <col min="8" max="8" width="19" style="12" customWidth="1"/>
    <col min="9" max="9" width="19.54296875" style="12" customWidth="1"/>
    <col min="10" max="10" width="18.7265625" style="12" customWidth="1"/>
    <col min="11" max="13" width="17.26953125" style="12" customWidth="1"/>
    <col min="14" max="14" width="20.7265625" style="12" customWidth="1"/>
    <col min="15" max="15" width="2.54296875" style="1" customWidth="1"/>
    <col min="16" max="16" width="1.26953125" style="1" customWidth="1"/>
    <col min="17" max="17" width="14.453125" style="1" customWidth="1"/>
    <col min="18" max="18" width="3.7265625" style="1" customWidth="1"/>
    <col min="19" max="20" width="14.26953125" style="1" customWidth="1"/>
    <col min="21" max="16384" width="11.453125" style="1"/>
  </cols>
  <sheetData>
    <row r="1" spans="1:16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9"/>
      <c r="O1" s="45"/>
      <c r="P1" s="46"/>
    </row>
    <row r="2" spans="1:16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P2" s="47"/>
    </row>
    <row r="3" spans="1:16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47"/>
    </row>
    <row r="4" spans="1:16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P4" s="47"/>
    </row>
    <row r="5" spans="1:16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P5" s="47"/>
    </row>
    <row r="6" spans="1:16" ht="15.75" customHeight="1">
      <c r="A6" s="42"/>
      <c r="C6" s="141" t="s">
        <v>147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P6" s="47"/>
    </row>
    <row r="7" spans="1:16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N7" s="1"/>
      <c r="P7" s="47"/>
    </row>
    <row r="8" spans="1:16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157</v>
      </c>
      <c r="N8" s="61" t="s">
        <v>10</v>
      </c>
      <c r="P8" s="47"/>
    </row>
    <row r="9" spans="1:16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158</v>
      </c>
      <c r="N9" s="63" t="s">
        <v>82</v>
      </c>
      <c r="P9" s="47"/>
    </row>
    <row r="10" spans="1:16" ht="14.25" customHeight="1">
      <c r="A10" s="42"/>
      <c r="C10" s="5" t="s">
        <v>100</v>
      </c>
      <c r="D10" s="58">
        <v>645289</v>
      </c>
      <c r="E10" s="58">
        <v>366020</v>
      </c>
      <c r="F10" s="58">
        <v>20665</v>
      </c>
      <c r="G10" s="58">
        <v>4756</v>
      </c>
      <c r="H10" s="58">
        <v>21902</v>
      </c>
      <c r="I10" s="58">
        <v>21219</v>
      </c>
      <c r="J10" s="65">
        <v>11944</v>
      </c>
      <c r="K10" s="58">
        <v>1156</v>
      </c>
      <c r="L10" s="58">
        <v>0</v>
      </c>
      <c r="M10" s="58"/>
      <c r="N10" s="7">
        <f>SUM(D10:L10)</f>
        <v>1092951</v>
      </c>
      <c r="P10" s="47"/>
    </row>
    <row r="11" spans="1:16" ht="14.25" customHeight="1">
      <c r="A11" s="42"/>
      <c r="C11" s="5" t="s">
        <v>12</v>
      </c>
      <c r="D11" s="58">
        <v>534342</v>
      </c>
      <c r="E11" s="58">
        <v>303089</v>
      </c>
      <c r="F11" s="58">
        <v>17112</v>
      </c>
      <c r="G11" s="58">
        <v>3938</v>
      </c>
      <c r="H11" s="58">
        <v>18137</v>
      </c>
      <c r="I11" s="58">
        <v>17049</v>
      </c>
      <c r="J11" s="65">
        <v>9597</v>
      </c>
      <c r="K11" s="58">
        <v>957</v>
      </c>
      <c r="L11" s="58">
        <v>0</v>
      </c>
      <c r="M11" s="58"/>
      <c r="N11" s="7">
        <f t="shared" ref="N11:N67" si="0">SUM(D11:L11)</f>
        <v>904221</v>
      </c>
      <c r="P11" s="47"/>
    </row>
    <row r="12" spans="1:16" ht="14.25" customHeight="1">
      <c r="A12" s="42"/>
      <c r="C12" s="5" t="s">
        <v>101</v>
      </c>
      <c r="D12" s="58">
        <v>430588</v>
      </c>
      <c r="E12" s="58">
        <v>244237</v>
      </c>
      <c r="F12" s="58">
        <v>13789</v>
      </c>
      <c r="G12" s="58">
        <v>3174</v>
      </c>
      <c r="H12" s="58">
        <v>14615</v>
      </c>
      <c r="I12" s="58">
        <v>10056</v>
      </c>
      <c r="J12" s="65">
        <v>5660</v>
      </c>
      <c r="K12" s="58">
        <v>772</v>
      </c>
      <c r="L12" s="58">
        <v>34674</v>
      </c>
      <c r="M12" s="58"/>
      <c r="N12" s="7">
        <f t="shared" si="0"/>
        <v>757565</v>
      </c>
      <c r="P12" s="47"/>
    </row>
    <row r="13" spans="1:16" ht="14.25" customHeight="1">
      <c r="A13" s="42"/>
      <c r="C13" s="5" t="s">
        <v>102</v>
      </c>
      <c r="D13" s="58">
        <v>494205</v>
      </c>
      <c r="E13" s="58">
        <v>280322</v>
      </c>
      <c r="F13" s="58">
        <v>15827</v>
      </c>
      <c r="G13" s="58">
        <v>3643</v>
      </c>
      <c r="H13" s="58">
        <v>16774</v>
      </c>
      <c r="I13" s="58">
        <v>15600</v>
      </c>
      <c r="J13" s="65">
        <v>8782</v>
      </c>
      <c r="K13" s="58">
        <v>885</v>
      </c>
      <c r="L13" s="58">
        <v>0</v>
      </c>
      <c r="M13" s="58"/>
      <c r="N13" s="7">
        <f t="shared" si="0"/>
        <v>836038</v>
      </c>
      <c r="P13" s="47"/>
    </row>
    <row r="14" spans="1:16" ht="14.25" customHeight="1">
      <c r="A14" s="42"/>
      <c r="C14" s="5" t="s">
        <v>103</v>
      </c>
      <c r="D14" s="58">
        <v>3302021</v>
      </c>
      <c r="E14" s="58">
        <v>1872967</v>
      </c>
      <c r="F14" s="58">
        <v>105745</v>
      </c>
      <c r="G14" s="58">
        <v>24338</v>
      </c>
      <c r="H14" s="58">
        <v>112077</v>
      </c>
      <c r="I14" s="58">
        <v>138224</v>
      </c>
      <c r="J14" s="65">
        <v>77810</v>
      </c>
      <c r="K14" s="58">
        <v>5916</v>
      </c>
      <c r="L14" s="58">
        <v>1019851</v>
      </c>
      <c r="M14" s="58"/>
      <c r="N14" s="7">
        <f t="shared" si="0"/>
        <v>6658949</v>
      </c>
      <c r="P14" s="47"/>
    </row>
    <row r="15" spans="1:16" ht="14.25" customHeight="1">
      <c r="A15" s="42"/>
      <c r="C15" s="5" t="s">
        <v>104</v>
      </c>
      <c r="D15" s="58">
        <v>689706</v>
      </c>
      <c r="E15" s="58">
        <v>391213</v>
      </c>
      <c r="F15" s="58">
        <v>22087</v>
      </c>
      <c r="G15" s="58">
        <v>5084</v>
      </c>
      <c r="H15" s="58">
        <v>23410</v>
      </c>
      <c r="I15" s="58">
        <v>26058</v>
      </c>
      <c r="J15" s="65">
        <v>14669</v>
      </c>
      <c r="K15" s="58">
        <v>1236</v>
      </c>
      <c r="L15" s="58">
        <v>0</v>
      </c>
      <c r="M15" s="58"/>
      <c r="N15" s="7">
        <f t="shared" si="0"/>
        <v>1173463</v>
      </c>
      <c r="P15" s="47"/>
    </row>
    <row r="16" spans="1:16" ht="14.25" customHeight="1">
      <c r="A16" s="42"/>
      <c r="C16" s="5" t="s">
        <v>105</v>
      </c>
      <c r="D16" s="58">
        <v>1365636</v>
      </c>
      <c r="E16" s="58">
        <v>774613</v>
      </c>
      <c r="F16" s="58">
        <v>43734</v>
      </c>
      <c r="G16" s="58">
        <v>10065</v>
      </c>
      <c r="H16" s="58">
        <v>46352</v>
      </c>
      <c r="I16" s="58">
        <v>42459</v>
      </c>
      <c r="J16" s="65">
        <v>23902</v>
      </c>
      <c r="K16" s="58">
        <v>2447</v>
      </c>
      <c r="L16" s="58">
        <v>0</v>
      </c>
      <c r="M16" s="58"/>
      <c r="N16" s="7">
        <f t="shared" si="0"/>
        <v>2309208</v>
      </c>
      <c r="P16" s="47"/>
    </row>
    <row r="17" spans="1:16" ht="14.25" customHeight="1">
      <c r="A17" s="42"/>
      <c r="C17" s="5" t="s">
        <v>18</v>
      </c>
      <c r="D17" s="58">
        <v>889183</v>
      </c>
      <c r="E17" s="58">
        <v>504361</v>
      </c>
      <c r="F17" s="58">
        <v>28476</v>
      </c>
      <c r="G17" s="58">
        <v>6554</v>
      </c>
      <c r="H17" s="58">
        <v>30181</v>
      </c>
      <c r="I17" s="58">
        <v>39692</v>
      </c>
      <c r="J17" s="65">
        <v>22344</v>
      </c>
      <c r="K17" s="58">
        <v>1593</v>
      </c>
      <c r="L17" s="58">
        <v>2517</v>
      </c>
      <c r="M17" s="58"/>
      <c r="N17" s="7">
        <f t="shared" si="0"/>
        <v>1524901</v>
      </c>
      <c r="P17" s="47"/>
    </row>
    <row r="18" spans="1:16" ht="14.25" customHeight="1">
      <c r="A18" s="42"/>
      <c r="C18" s="5" t="s">
        <v>19</v>
      </c>
      <c r="D18" s="58">
        <v>1391705</v>
      </c>
      <c r="E18" s="58">
        <v>789401</v>
      </c>
      <c r="F18" s="58">
        <v>44568</v>
      </c>
      <c r="G18" s="58">
        <v>10258</v>
      </c>
      <c r="H18" s="58">
        <v>47237</v>
      </c>
      <c r="I18" s="58">
        <v>38388</v>
      </c>
      <c r="J18" s="65">
        <v>21610</v>
      </c>
      <c r="K18" s="58">
        <v>2494</v>
      </c>
      <c r="L18" s="58">
        <v>0</v>
      </c>
      <c r="M18" s="58"/>
      <c r="N18" s="7">
        <f t="shared" si="0"/>
        <v>2345661</v>
      </c>
      <c r="P18" s="47"/>
    </row>
    <row r="19" spans="1:16" ht="14.25" customHeight="1">
      <c r="A19" s="42"/>
      <c r="C19" s="5" t="s">
        <v>106</v>
      </c>
      <c r="D19" s="58">
        <v>336350</v>
      </c>
      <c r="E19" s="58">
        <v>190784</v>
      </c>
      <c r="F19" s="58">
        <v>10771</v>
      </c>
      <c r="G19" s="58">
        <v>2479</v>
      </c>
      <c r="H19" s="58">
        <v>11416</v>
      </c>
      <c r="I19" s="58">
        <v>7423</v>
      </c>
      <c r="J19" s="65">
        <v>4179</v>
      </c>
      <c r="K19" s="58">
        <v>603</v>
      </c>
      <c r="L19" s="58">
        <v>0</v>
      </c>
      <c r="M19" s="58"/>
      <c r="N19" s="7">
        <f t="shared" si="0"/>
        <v>564005</v>
      </c>
      <c r="P19" s="47"/>
    </row>
    <row r="20" spans="1:16" ht="14.25" customHeight="1">
      <c r="A20" s="42"/>
      <c r="C20" s="5" t="s">
        <v>107</v>
      </c>
      <c r="D20" s="58">
        <v>386432</v>
      </c>
      <c r="E20" s="58">
        <v>219191</v>
      </c>
      <c r="F20" s="58">
        <v>12375</v>
      </c>
      <c r="G20" s="58">
        <v>2848</v>
      </c>
      <c r="H20" s="58">
        <v>13116</v>
      </c>
      <c r="I20" s="58">
        <v>10030</v>
      </c>
      <c r="J20" s="65">
        <v>5646</v>
      </c>
      <c r="K20" s="58">
        <v>692</v>
      </c>
      <c r="L20" s="58">
        <v>0</v>
      </c>
      <c r="M20" s="58"/>
      <c r="N20" s="7">
        <f t="shared" si="0"/>
        <v>650330</v>
      </c>
      <c r="P20" s="47"/>
    </row>
    <row r="21" spans="1:16" ht="14.25" customHeight="1">
      <c r="A21" s="42"/>
      <c r="C21" s="5" t="s">
        <v>20</v>
      </c>
      <c r="D21" s="58">
        <v>14736771</v>
      </c>
      <c r="E21" s="58">
        <v>8358965</v>
      </c>
      <c r="F21" s="58">
        <v>471934</v>
      </c>
      <c r="G21" s="58">
        <v>108618</v>
      </c>
      <c r="H21" s="58">
        <v>500194</v>
      </c>
      <c r="I21" s="58">
        <v>695309</v>
      </c>
      <c r="J21" s="65">
        <v>391410</v>
      </c>
      <c r="K21" s="58">
        <v>26404</v>
      </c>
      <c r="L21" s="58">
        <v>0</v>
      </c>
      <c r="M21" s="58"/>
      <c r="N21" s="7">
        <f t="shared" si="0"/>
        <v>25289605</v>
      </c>
      <c r="P21" s="47"/>
    </row>
    <row r="22" spans="1:16" ht="14.25" customHeight="1">
      <c r="A22" s="42"/>
      <c r="C22" s="5" t="s">
        <v>22</v>
      </c>
      <c r="D22" s="58">
        <v>829075</v>
      </c>
      <c r="E22" s="58">
        <v>470266</v>
      </c>
      <c r="F22" s="58">
        <v>26550</v>
      </c>
      <c r="G22" s="58">
        <v>6111</v>
      </c>
      <c r="H22" s="58">
        <v>28140</v>
      </c>
      <c r="I22" s="58">
        <v>27533</v>
      </c>
      <c r="J22" s="65">
        <v>15499</v>
      </c>
      <c r="K22" s="58">
        <v>1485</v>
      </c>
      <c r="L22" s="58">
        <v>73827</v>
      </c>
      <c r="M22" s="58"/>
      <c r="N22" s="7">
        <f t="shared" si="0"/>
        <v>1478486</v>
      </c>
      <c r="P22" s="47"/>
    </row>
    <row r="23" spans="1:16" ht="14.25" customHeight="1">
      <c r="A23" s="42"/>
      <c r="C23" s="5" t="s">
        <v>108</v>
      </c>
      <c r="D23" s="58">
        <v>569892</v>
      </c>
      <c r="E23" s="58">
        <v>323253</v>
      </c>
      <c r="F23" s="58">
        <v>18250</v>
      </c>
      <c r="G23" s="58">
        <v>4200</v>
      </c>
      <c r="H23" s="58">
        <v>19343</v>
      </c>
      <c r="I23" s="58">
        <v>21149</v>
      </c>
      <c r="J23" s="65">
        <v>11905</v>
      </c>
      <c r="K23" s="58">
        <v>1021</v>
      </c>
      <c r="L23" s="58">
        <v>0</v>
      </c>
      <c r="M23" s="58"/>
      <c r="N23" s="7">
        <f t="shared" si="0"/>
        <v>969013</v>
      </c>
      <c r="P23" s="47"/>
    </row>
    <row r="24" spans="1:16" ht="14.25" customHeight="1">
      <c r="A24" s="42"/>
      <c r="C24" s="5" t="s">
        <v>109</v>
      </c>
      <c r="D24" s="58">
        <v>2308152</v>
      </c>
      <c r="E24" s="58">
        <v>1309226</v>
      </c>
      <c r="F24" s="58">
        <v>73917</v>
      </c>
      <c r="G24" s="58">
        <v>17012</v>
      </c>
      <c r="H24" s="58">
        <v>78343</v>
      </c>
      <c r="I24" s="58">
        <v>71147</v>
      </c>
      <c r="J24" s="65">
        <v>40051</v>
      </c>
      <c r="K24" s="58">
        <v>4136</v>
      </c>
      <c r="L24" s="58">
        <v>0</v>
      </c>
      <c r="M24" s="58"/>
      <c r="N24" s="7">
        <f t="shared" si="0"/>
        <v>3901984</v>
      </c>
      <c r="P24" s="47"/>
    </row>
    <row r="25" spans="1:16" ht="14.25" customHeight="1">
      <c r="A25" s="42"/>
      <c r="C25" s="5" t="s">
        <v>110</v>
      </c>
      <c r="D25" s="58">
        <v>1482495</v>
      </c>
      <c r="E25" s="58">
        <v>840898</v>
      </c>
      <c r="F25" s="58">
        <v>47475</v>
      </c>
      <c r="G25" s="58">
        <v>10927</v>
      </c>
      <c r="H25" s="58">
        <v>50319</v>
      </c>
      <c r="I25" s="58">
        <v>68498</v>
      </c>
      <c r="J25" s="65">
        <v>38559</v>
      </c>
      <c r="K25" s="58">
        <v>2656</v>
      </c>
      <c r="L25" s="58">
        <v>0</v>
      </c>
      <c r="M25" s="58"/>
      <c r="N25" s="7">
        <f t="shared" si="0"/>
        <v>2541827</v>
      </c>
      <c r="P25" s="47"/>
    </row>
    <row r="26" spans="1:16" ht="14.25" customHeight="1">
      <c r="A26" s="42"/>
      <c r="C26" s="5" t="s">
        <v>27</v>
      </c>
      <c r="D26" s="58">
        <v>13531647</v>
      </c>
      <c r="E26" s="58">
        <v>7675397</v>
      </c>
      <c r="F26" s="58">
        <v>433342</v>
      </c>
      <c r="G26" s="58">
        <v>99736</v>
      </c>
      <c r="H26" s="58">
        <v>459290</v>
      </c>
      <c r="I26" s="58">
        <v>618749</v>
      </c>
      <c r="J26" s="65">
        <v>348312</v>
      </c>
      <c r="K26" s="58">
        <v>24245</v>
      </c>
      <c r="L26" s="58">
        <v>0</v>
      </c>
      <c r="M26" s="58"/>
      <c r="N26" s="7">
        <f t="shared" si="0"/>
        <v>23190718</v>
      </c>
      <c r="P26" s="47"/>
    </row>
    <row r="27" spans="1:16" ht="14.25" customHeight="1">
      <c r="A27" s="42"/>
      <c r="C27" s="5" t="s">
        <v>28</v>
      </c>
      <c r="D27" s="58">
        <v>584628</v>
      </c>
      <c r="E27" s="58">
        <v>331612</v>
      </c>
      <c r="F27" s="58">
        <v>18722</v>
      </c>
      <c r="G27" s="58">
        <v>4309</v>
      </c>
      <c r="H27" s="58">
        <v>19843</v>
      </c>
      <c r="I27" s="58">
        <v>16796</v>
      </c>
      <c r="J27" s="65">
        <v>9455</v>
      </c>
      <c r="K27" s="58">
        <v>1048</v>
      </c>
      <c r="L27" s="58">
        <v>8363</v>
      </c>
      <c r="M27" s="58"/>
      <c r="N27" s="7">
        <f t="shared" si="0"/>
        <v>994776</v>
      </c>
      <c r="P27" s="47"/>
    </row>
    <row r="28" spans="1:16" ht="14.25" customHeight="1">
      <c r="A28" s="42"/>
      <c r="C28" s="5" t="s">
        <v>111</v>
      </c>
      <c r="D28" s="58">
        <v>2291955</v>
      </c>
      <c r="E28" s="58">
        <v>1300039</v>
      </c>
      <c r="F28" s="58">
        <v>73398</v>
      </c>
      <c r="G28" s="58">
        <v>16893</v>
      </c>
      <c r="H28" s="58">
        <v>77793</v>
      </c>
      <c r="I28" s="58">
        <v>81979</v>
      </c>
      <c r="J28" s="65">
        <v>46148</v>
      </c>
      <c r="K28" s="58">
        <v>4107</v>
      </c>
      <c r="L28" s="58">
        <v>0</v>
      </c>
      <c r="M28" s="58"/>
      <c r="N28" s="7">
        <f t="shared" si="0"/>
        <v>3892312</v>
      </c>
      <c r="P28" s="47"/>
    </row>
    <row r="29" spans="1:16" ht="14.25" customHeight="1">
      <c r="A29" s="42"/>
      <c r="C29" s="5" t="s">
        <v>112</v>
      </c>
      <c r="D29" s="58">
        <v>5249405</v>
      </c>
      <c r="E29" s="58">
        <v>2977559</v>
      </c>
      <c r="F29" s="58">
        <v>168108</v>
      </c>
      <c r="G29" s="58">
        <v>38691</v>
      </c>
      <c r="H29" s="58">
        <v>178175</v>
      </c>
      <c r="I29" s="58">
        <v>192022</v>
      </c>
      <c r="J29" s="65">
        <v>108095</v>
      </c>
      <c r="K29" s="58">
        <v>9406</v>
      </c>
      <c r="L29" s="58">
        <v>94504</v>
      </c>
      <c r="M29" s="58"/>
      <c r="N29" s="7">
        <f t="shared" si="0"/>
        <v>9015965</v>
      </c>
      <c r="P29" s="47"/>
    </row>
    <row r="30" spans="1:16" ht="14.25" customHeight="1">
      <c r="A30" s="42"/>
      <c r="C30" s="5" t="s">
        <v>113</v>
      </c>
      <c r="D30" s="58">
        <v>654919</v>
      </c>
      <c r="E30" s="58">
        <v>371482</v>
      </c>
      <c r="F30" s="58">
        <v>20973</v>
      </c>
      <c r="G30" s="58">
        <v>4827</v>
      </c>
      <c r="H30" s="58">
        <v>22229</v>
      </c>
      <c r="I30" s="58">
        <v>17458</v>
      </c>
      <c r="J30" s="65">
        <v>9827</v>
      </c>
      <c r="K30" s="58">
        <v>1173</v>
      </c>
      <c r="L30" s="58">
        <v>0</v>
      </c>
      <c r="M30" s="58"/>
      <c r="N30" s="7">
        <f t="shared" si="0"/>
        <v>1102888</v>
      </c>
      <c r="P30" s="47"/>
    </row>
    <row r="31" spans="1:16" ht="14.25" customHeight="1">
      <c r="A31" s="42"/>
      <c r="C31" s="5" t="s">
        <v>32</v>
      </c>
      <c r="D31" s="58">
        <v>1510570</v>
      </c>
      <c r="E31" s="58">
        <v>856823</v>
      </c>
      <c r="F31" s="58">
        <v>48375</v>
      </c>
      <c r="G31" s="58">
        <v>11134</v>
      </c>
      <c r="H31" s="58">
        <v>51272</v>
      </c>
      <c r="I31" s="58">
        <v>60676</v>
      </c>
      <c r="J31" s="65">
        <v>34156</v>
      </c>
      <c r="K31" s="58">
        <v>2707</v>
      </c>
      <c r="L31" s="58">
        <v>219241</v>
      </c>
      <c r="M31" s="58"/>
      <c r="N31" s="7">
        <f t="shared" si="0"/>
        <v>2794954</v>
      </c>
      <c r="P31" s="47"/>
    </row>
    <row r="32" spans="1:16" ht="14.25" customHeight="1">
      <c r="A32" s="42"/>
      <c r="C32" s="5" t="s">
        <v>33</v>
      </c>
      <c r="D32" s="58">
        <v>1425573</v>
      </c>
      <c r="E32" s="58">
        <v>808611</v>
      </c>
      <c r="F32" s="58">
        <v>45653</v>
      </c>
      <c r="G32" s="58">
        <v>10507</v>
      </c>
      <c r="H32" s="58">
        <v>48387</v>
      </c>
      <c r="I32" s="58">
        <v>43469</v>
      </c>
      <c r="J32" s="65">
        <v>24470</v>
      </c>
      <c r="K32" s="58">
        <v>2554</v>
      </c>
      <c r="L32" s="58">
        <v>96255</v>
      </c>
      <c r="M32" s="58"/>
      <c r="N32" s="7">
        <f t="shared" si="0"/>
        <v>2505479</v>
      </c>
      <c r="P32" s="47"/>
    </row>
    <row r="33" spans="1:16" ht="14.25" customHeight="1">
      <c r="A33" s="42"/>
      <c r="C33" s="5" t="s">
        <v>34</v>
      </c>
      <c r="D33" s="58">
        <v>2772902</v>
      </c>
      <c r="E33" s="58">
        <v>1572841</v>
      </c>
      <c r="F33" s="58">
        <v>88800</v>
      </c>
      <c r="G33" s="58">
        <v>20438</v>
      </c>
      <c r="H33" s="58">
        <v>94118</v>
      </c>
      <c r="I33" s="58">
        <v>149080</v>
      </c>
      <c r="J33" s="65">
        <v>83921</v>
      </c>
      <c r="K33" s="58">
        <v>4968</v>
      </c>
      <c r="L33" s="58">
        <v>0</v>
      </c>
      <c r="M33" s="58"/>
      <c r="N33" s="7">
        <f t="shared" si="0"/>
        <v>4787068</v>
      </c>
      <c r="P33" s="47"/>
    </row>
    <row r="34" spans="1:16" ht="14.25" customHeight="1">
      <c r="A34" s="42"/>
      <c r="C34" s="5" t="s">
        <v>114</v>
      </c>
      <c r="D34" s="58">
        <v>932647</v>
      </c>
      <c r="E34" s="58">
        <v>529014</v>
      </c>
      <c r="F34" s="58">
        <v>29868</v>
      </c>
      <c r="G34" s="58">
        <v>6874</v>
      </c>
      <c r="H34" s="58">
        <v>31656</v>
      </c>
      <c r="I34" s="58">
        <v>39602</v>
      </c>
      <c r="J34" s="65">
        <v>22293</v>
      </c>
      <c r="K34" s="58">
        <v>1671</v>
      </c>
      <c r="L34" s="58">
        <v>0</v>
      </c>
      <c r="M34" s="58"/>
      <c r="N34" s="7">
        <f t="shared" si="0"/>
        <v>1593625</v>
      </c>
      <c r="P34" s="47"/>
    </row>
    <row r="35" spans="1:16" ht="14.25" customHeight="1">
      <c r="A35" s="42"/>
      <c r="C35" s="5" t="s">
        <v>36</v>
      </c>
      <c r="D35" s="58">
        <v>4148416</v>
      </c>
      <c r="E35" s="58">
        <v>2353057</v>
      </c>
      <c r="F35" s="58">
        <v>132850</v>
      </c>
      <c r="G35" s="58">
        <v>30576</v>
      </c>
      <c r="H35" s="58">
        <v>140805</v>
      </c>
      <c r="I35" s="58">
        <v>87886</v>
      </c>
      <c r="J35" s="65">
        <v>49473</v>
      </c>
      <c r="K35" s="58">
        <v>7433</v>
      </c>
      <c r="L35" s="58">
        <v>0</v>
      </c>
      <c r="M35" s="58"/>
      <c r="N35" s="7">
        <f t="shared" si="0"/>
        <v>6950496</v>
      </c>
      <c r="P35" s="47"/>
    </row>
    <row r="36" spans="1:16" ht="14.25" customHeight="1">
      <c r="A36" s="42"/>
      <c r="C36" s="5" t="s">
        <v>37</v>
      </c>
      <c r="D36" s="58">
        <v>611872</v>
      </c>
      <c r="E36" s="58">
        <v>347066</v>
      </c>
      <c r="F36" s="58">
        <v>19594</v>
      </c>
      <c r="G36" s="58">
        <v>4510</v>
      </c>
      <c r="H36" s="58">
        <v>20768</v>
      </c>
      <c r="I36" s="58">
        <v>13210</v>
      </c>
      <c r="J36" s="65">
        <v>7436</v>
      </c>
      <c r="K36" s="58">
        <v>1096</v>
      </c>
      <c r="L36" s="58">
        <v>0</v>
      </c>
      <c r="M36" s="58"/>
      <c r="N36" s="7">
        <f t="shared" si="0"/>
        <v>1025552</v>
      </c>
      <c r="P36" s="47"/>
    </row>
    <row r="37" spans="1:16" ht="14.25" customHeight="1">
      <c r="A37" s="42"/>
      <c r="C37" s="5" t="s">
        <v>38</v>
      </c>
      <c r="D37" s="58">
        <v>436942</v>
      </c>
      <c r="E37" s="58">
        <v>247842</v>
      </c>
      <c r="F37" s="58">
        <v>13992</v>
      </c>
      <c r="G37" s="58">
        <v>3221</v>
      </c>
      <c r="H37" s="58">
        <v>14831</v>
      </c>
      <c r="I37" s="58">
        <v>10507</v>
      </c>
      <c r="J37" s="65">
        <v>5915</v>
      </c>
      <c r="K37" s="58">
        <v>783</v>
      </c>
      <c r="L37" s="58">
        <v>0</v>
      </c>
      <c r="M37" s="58"/>
      <c r="N37" s="7">
        <f t="shared" si="0"/>
        <v>734033</v>
      </c>
      <c r="P37" s="47"/>
    </row>
    <row r="38" spans="1:16" ht="14.25" customHeight="1">
      <c r="A38" s="42"/>
      <c r="C38" s="5" t="s">
        <v>39</v>
      </c>
      <c r="D38" s="58">
        <v>1667800</v>
      </c>
      <c r="E38" s="58">
        <v>946007</v>
      </c>
      <c r="F38" s="58">
        <v>53410</v>
      </c>
      <c r="G38" s="58">
        <v>12293</v>
      </c>
      <c r="H38" s="58">
        <v>56608</v>
      </c>
      <c r="I38" s="58">
        <v>71113</v>
      </c>
      <c r="J38" s="65">
        <v>40032</v>
      </c>
      <c r="K38" s="58">
        <v>2988</v>
      </c>
      <c r="L38" s="58">
        <v>0</v>
      </c>
      <c r="M38" s="58"/>
      <c r="N38" s="7">
        <f t="shared" si="0"/>
        <v>2850251</v>
      </c>
      <c r="P38" s="47"/>
    </row>
    <row r="39" spans="1:16" ht="14.25" customHeight="1">
      <c r="A39" s="42"/>
      <c r="C39" s="5" t="s">
        <v>40</v>
      </c>
      <c r="D39" s="58">
        <v>390607</v>
      </c>
      <c r="E39" s="58">
        <v>221559</v>
      </c>
      <c r="F39" s="58">
        <v>12509</v>
      </c>
      <c r="G39" s="58">
        <v>2879</v>
      </c>
      <c r="H39" s="58">
        <v>13258</v>
      </c>
      <c r="I39" s="58">
        <v>9943</v>
      </c>
      <c r="J39" s="65">
        <v>5598</v>
      </c>
      <c r="K39" s="58">
        <v>700</v>
      </c>
      <c r="L39" s="58">
        <v>0</v>
      </c>
      <c r="M39" s="58"/>
      <c r="N39" s="7">
        <f t="shared" si="0"/>
        <v>657053</v>
      </c>
      <c r="P39" s="47"/>
    </row>
    <row r="40" spans="1:16" ht="14.25" customHeight="1">
      <c r="A40" s="42"/>
      <c r="C40" s="5" t="s">
        <v>41</v>
      </c>
      <c r="D40" s="58">
        <v>1186489</v>
      </c>
      <c r="E40" s="58">
        <v>672999</v>
      </c>
      <c r="F40" s="58">
        <v>37996</v>
      </c>
      <c r="G40" s="58">
        <v>8745</v>
      </c>
      <c r="H40" s="58">
        <v>40272</v>
      </c>
      <c r="I40" s="58">
        <v>32910</v>
      </c>
      <c r="J40" s="65">
        <v>18526</v>
      </c>
      <c r="K40" s="58">
        <v>2126</v>
      </c>
      <c r="L40" s="58">
        <v>0</v>
      </c>
      <c r="M40" s="58"/>
      <c r="N40" s="7">
        <f t="shared" si="0"/>
        <v>2000063</v>
      </c>
      <c r="P40" s="47"/>
    </row>
    <row r="41" spans="1:16" ht="14.25" customHeight="1">
      <c r="A41" s="42"/>
      <c r="C41" s="5" t="s">
        <v>42</v>
      </c>
      <c r="D41" s="58">
        <v>1153143</v>
      </c>
      <c r="E41" s="58">
        <v>654084</v>
      </c>
      <c r="F41" s="58">
        <v>36929</v>
      </c>
      <c r="G41" s="58">
        <v>8499</v>
      </c>
      <c r="H41" s="58">
        <v>39140</v>
      </c>
      <c r="I41" s="58">
        <v>42282</v>
      </c>
      <c r="J41" s="65">
        <v>23802</v>
      </c>
      <c r="K41" s="58">
        <v>2066</v>
      </c>
      <c r="L41" s="58">
        <v>0</v>
      </c>
      <c r="M41" s="58"/>
      <c r="N41" s="7">
        <f t="shared" si="0"/>
        <v>1959945</v>
      </c>
      <c r="P41" s="47"/>
    </row>
    <row r="42" spans="1:16" ht="14.25" customHeight="1">
      <c r="A42" s="42"/>
      <c r="C42" s="5" t="s">
        <v>115</v>
      </c>
      <c r="D42" s="58">
        <v>648196</v>
      </c>
      <c r="E42" s="58">
        <v>367669</v>
      </c>
      <c r="F42" s="58">
        <v>20758</v>
      </c>
      <c r="G42" s="58">
        <v>4778</v>
      </c>
      <c r="H42" s="58">
        <v>22001</v>
      </c>
      <c r="I42" s="58">
        <v>17518</v>
      </c>
      <c r="J42" s="65">
        <v>9861</v>
      </c>
      <c r="K42" s="58">
        <v>1161</v>
      </c>
      <c r="L42" s="58">
        <v>0</v>
      </c>
      <c r="M42" s="58"/>
      <c r="N42" s="7">
        <f t="shared" si="0"/>
        <v>1091942</v>
      </c>
      <c r="P42" s="47"/>
    </row>
    <row r="43" spans="1:16" ht="14.25" customHeight="1">
      <c r="A43" s="42"/>
      <c r="C43" s="5" t="s">
        <v>116</v>
      </c>
      <c r="D43" s="58">
        <v>2787330</v>
      </c>
      <c r="E43" s="58">
        <v>1581024</v>
      </c>
      <c r="F43" s="58">
        <v>89262</v>
      </c>
      <c r="G43" s="58">
        <v>20544</v>
      </c>
      <c r="H43" s="58">
        <v>94607</v>
      </c>
      <c r="I43" s="58">
        <v>93611</v>
      </c>
      <c r="J43" s="65">
        <v>52696</v>
      </c>
      <c r="K43" s="58">
        <v>4994</v>
      </c>
      <c r="L43" s="58">
        <v>640</v>
      </c>
      <c r="M43" s="58"/>
      <c r="N43" s="7">
        <f t="shared" si="0"/>
        <v>4724708</v>
      </c>
      <c r="P43" s="47"/>
    </row>
    <row r="44" spans="1:16" ht="14.25" customHeight="1">
      <c r="A44" s="42"/>
      <c r="C44" s="5" t="s">
        <v>117</v>
      </c>
      <c r="D44" s="58">
        <v>1112246</v>
      </c>
      <c r="E44" s="58">
        <v>630887</v>
      </c>
      <c r="F44" s="58">
        <v>35619</v>
      </c>
      <c r="G44" s="58">
        <v>8198</v>
      </c>
      <c r="H44" s="58">
        <v>37752</v>
      </c>
      <c r="I44" s="58">
        <v>48440</v>
      </c>
      <c r="J44" s="65">
        <v>27268</v>
      </c>
      <c r="K44" s="58">
        <v>1993</v>
      </c>
      <c r="L44" s="58">
        <v>0</v>
      </c>
      <c r="M44" s="58"/>
      <c r="N44" s="7">
        <f t="shared" si="0"/>
        <v>1902403</v>
      </c>
      <c r="P44" s="47"/>
    </row>
    <row r="45" spans="1:16" ht="14.25" customHeight="1">
      <c r="A45" s="42"/>
      <c r="C45" s="5" t="s">
        <v>46</v>
      </c>
      <c r="D45" s="58">
        <v>2682233</v>
      </c>
      <c r="E45" s="58">
        <v>1521411</v>
      </c>
      <c r="F45" s="58">
        <v>85897</v>
      </c>
      <c r="G45" s="58">
        <v>19770</v>
      </c>
      <c r="H45" s="58">
        <v>91040</v>
      </c>
      <c r="I45" s="58">
        <v>127341</v>
      </c>
      <c r="J45" s="65">
        <v>71684</v>
      </c>
      <c r="K45" s="58">
        <v>4806</v>
      </c>
      <c r="L45" s="58">
        <v>0</v>
      </c>
      <c r="M45" s="58"/>
      <c r="N45" s="7">
        <f t="shared" si="0"/>
        <v>4604182</v>
      </c>
      <c r="P45" s="47"/>
    </row>
    <row r="46" spans="1:16" ht="14.25" customHeight="1">
      <c r="A46" s="42"/>
      <c r="C46" s="5" t="s">
        <v>47</v>
      </c>
      <c r="D46" s="58">
        <v>1198655</v>
      </c>
      <c r="E46" s="58">
        <v>679899</v>
      </c>
      <c r="F46" s="58">
        <v>38386</v>
      </c>
      <c r="G46" s="58">
        <v>8835</v>
      </c>
      <c r="H46" s="58">
        <v>40685</v>
      </c>
      <c r="I46" s="58">
        <v>52263</v>
      </c>
      <c r="J46" s="65">
        <v>29421</v>
      </c>
      <c r="K46" s="58">
        <v>2148</v>
      </c>
      <c r="L46" s="58">
        <v>1124</v>
      </c>
      <c r="M46" s="58"/>
      <c r="N46" s="7">
        <f t="shared" si="0"/>
        <v>2051416</v>
      </c>
      <c r="P46" s="47"/>
    </row>
    <row r="47" spans="1:16" ht="14.25" customHeight="1">
      <c r="A47" s="42"/>
      <c r="C47" s="5" t="s">
        <v>48</v>
      </c>
      <c r="D47" s="58">
        <v>4660584</v>
      </c>
      <c r="E47" s="58">
        <v>2643568</v>
      </c>
      <c r="F47" s="58">
        <v>149252</v>
      </c>
      <c r="G47" s="58">
        <v>34351</v>
      </c>
      <c r="H47" s="58">
        <v>158189</v>
      </c>
      <c r="I47" s="58">
        <v>211627</v>
      </c>
      <c r="J47" s="65">
        <v>119131</v>
      </c>
      <c r="K47" s="58">
        <v>8351</v>
      </c>
      <c r="L47" s="58">
        <v>323749</v>
      </c>
      <c r="M47" s="58"/>
      <c r="N47" s="7">
        <f t="shared" si="0"/>
        <v>8308802</v>
      </c>
      <c r="P47" s="47"/>
    </row>
    <row r="48" spans="1:16" ht="14.25" customHeight="1">
      <c r="A48" s="42"/>
      <c r="C48" s="5" t="s">
        <v>118</v>
      </c>
      <c r="D48" s="58">
        <v>4255730</v>
      </c>
      <c r="E48" s="58">
        <v>2413928</v>
      </c>
      <c r="F48" s="58">
        <v>136286</v>
      </c>
      <c r="G48" s="58">
        <v>31367</v>
      </c>
      <c r="H48" s="58">
        <v>144448</v>
      </c>
      <c r="I48" s="58">
        <v>190154</v>
      </c>
      <c r="J48" s="65">
        <v>107043</v>
      </c>
      <c r="K48" s="58">
        <v>7625</v>
      </c>
      <c r="L48" s="58">
        <v>0</v>
      </c>
      <c r="M48" s="58"/>
      <c r="N48" s="7">
        <f t="shared" si="0"/>
        <v>7286581</v>
      </c>
      <c r="P48" s="47"/>
    </row>
    <row r="49" spans="1:16" ht="14.25" customHeight="1">
      <c r="A49" s="42"/>
      <c r="C49" s="5" t="s">
        <v>119</v>
      </c>
      <c r="D49" s="58">
        <v>1625682</v>
      </c>
      <c r="E49" s="58">
        <v>922117</v>
      </c>
      <c r="F49" s="58">
        <v>52061</v>
      </c>
      <c r="G49" s="58">
        <v>11982</v>
      </c>
      <c r="H49" s="58">
        <v>55179</v>
      </c>
      <c r="I49" s="58">
        <v>66573</v>
      </c>
      <c r="J49" s="65">
        <v>37476</v>
      </c>
      <c r="K49" s="58">
        <v>2913</v>
      </c>
      <c r="L49" s="58">
        <v>0</v>
      </c>
      <c r="M49" s="58"/>
      <c r="N49" s="7">
        <f t="shared" si="0"/>
        <v>2773983</v>
      </c>
      <c r="P49" s="47"/>
    </row>
    <row r="50" spans="1:16" ht="14.25" customHeight="1">
      <c r="A50" s="42"/>
      <c r="C50" s="5" t="s">
        <v>120</v>
      </c>
      <c r="D50" s="58">
        <v>408059</v>
      </c>
      <c r="E50" s="58">
        <v>231458</v>
      </c>
      <c r="F50" s="58">
        <v>13068</v>
      </c>
      <c r="G50" s="58">
        <v>3008</v>
      </c>
      <c r="H50" s="58">
        <v>13850</v>
      </c>
      <c r="I50" s="58">
        <v>10845</v>
      </c>
      <c r="J50" s="65">
        <v>6105</v>
      </c>
      <c r="K50" s="58">
        <v>731</v>
      </c>
      <c r="L50" s="58">
        <v>18227</v>
      </c>
      <c r="M50" s="58"/>
      <c r="N50" s="7">
        <f t="shared" si="0"/>
        <v>705351</v>
      </c>
      <c r="P50" s="47"/>
    </row>
    <row r="51" spans="1:16" ht="14.25" customHeight="1">
      <c r="A51" s="42"/>
      <c r="C51" s="5" t="s">
        <v>52</v>
      </c>
      <c r="D51" s="58">
        <v>4579563</v>
      </c>
      <c r="E51" s="58">
        <v>2597612</v>
      </c>
      <c r="F51" s="58">
        <v>146657</v>
      </c>
      <c r="G51" s="58">
        <v>33754</v>
      </c>
      <c r="H51" s="58">
        <v>155439</v>
      </c>
      <c r="I51" s="58">
        <v>192139</v>
      </c>
      <c r="J51" s="65">
        <v>108161</v>
      </c>
      <c r="K51" s="58">
        <v>8205</v>
      </c>
      <c r="L51" s="58">
        <v>0</v>
      </c>
      <c r="M51" s="58"/>
      <c r="N51" s="7">
        <f t="shared" si="0"/>
        <v>7821530</v>
      </c>
      <c r="P51" s="47"/>
    </row>
    <row r="52" spans="1:16" ht="14.25" customHeight="1">
      <c r="A52" s="42"/>
      <c r="C52" s="5" t="s">
        <v>121</v>
      </c>
      <c r="D52" s="58">
        <v>269249</v>
      </c>
      <c r="E52" s="58">
        <v>152723</v>
      </c>
      <c r="F52" s="58">
        <v>8622</v>
      </c>
      <c r="G52" s="58">
        <v>1985</v>
      </c>
      <c r="H52" s="58">
        <v>9139</v>
      </c>
      <c r="I52" s="58">
        <v>6161</v>
      </c>
      <c r="J52" s="65">
        <v>3468</v>
      </c>
      <c r="K52" s="58">
        <v>482</v>
      </c>
      <c r="L52" s="58">
        <v>0</v>
      </c>
      <c r="M52" s="58"/>
      <c r="N52" s="7">
        <f t="shared" si="0"/>
        <v>451829</v>
      </c>
      <c r="P52" s="47"/>
    </row>
    <row r="53" spans="1:16" ht="14.25" customHeight="1">
      <c r="A53" s="42"/>
      <c r="C53" s="5" t="s">
        <v>54</v>
      </c>
      <c r="D53" s="58">
        <v>1255891</v>
      </c>
      <c r="E53" s="58">
        <v>712364</v>
      </c>
      <c r="F53" s="58">
        <v>40219</v>
      </c>
      <c r="G53" s="58">
        <v>9257</v>
      </c>
      <c r="H53" s="58">
        <v>42627</v>
      </c>
      <c r="I53" s="58">
        <v>50810</v>
      </c>
      <c r="J53" s="65">
        <v>28602</v>
      </c>
      <c r="K53" s="58">
        <v>2250</v>
      </c>
      <c r="L53" s="58">
        <v>224315</v>
      </c>
      <c r="M53" s="58"/>
      <c r="N53" s="7">
        <f t="shared" si="0"/>
        <v>2366335</v>
      </c>
      <c r="P53" s="47"/>
    </row>
    <row r="54" spans="1:16" ht="14.25" customHeight="1">
      <c r="A54" s="42"/>
      <c r="C54" s="5" t="s">
        <v>122</v>
      </c>
      <c r="D54" s="58">
        <v>891176</v>
      </c>
      <c r="E54" s="58">
        <v>505491</v>
      </c>
      <c r="F54" s="58">
        <v>28539</v>
      </c>
      <c r="G54" s="58">
        <v>6568</v>
      </c>
      <c r="H54" s="58">
        <v>30248</v>
      </c>
      <c r="I54" s="58">
        <v>28604</v>
      </c>
      <c r="J54" s="65">
        <v>16102</v>
      </c>
      <c r="K54" s="58">
        <v>1597</v>
      </c>
      <c r="L54" s="58">
        <v>0</v>
      </c>
      <c r="M54" s="58"/>
      <c r="N54" s="7">
        <f t="shared" si="0"/>
        <v>1508325</v>
      </c>
      <c r="P54" s="47"/>
    </row>
    <row r="55" spans="1:16" ht="14.25" customHeight="1">
      <c r="A55" s="42"/>
      <c r="C55" s="5" t="s">
        <v>56</v>
      </c>
      <c r="D55" s="58">
        <v>851033</v>
      </c>
      <c r="E55" s="58">
        <v>482722</v>
      </c>
      <c r="F55" s="58">
        <v>27254</v>
      </c>
      <c r="G55" s="58">
        <v>6273</v>
      </c>
      <c r="H55" s="58">
        <v>28886</v>
      </c>
      <c r="I55" s="58">
        <v>24171</v>
      </c>
      <c r="J55" s="65">
        <v>13607</v>
      </c>
      <c r="K55" s="58">
        <v>1525</v>
      </c>
      <c r="L55" s="58">
        <v>0</v>
      </c>
      <c r="M55" s="58"/>
      <c r="N55" s="7">
        <f t="shared" si="0"/>
        <v>1435471</v>
      </c>
      <c r="P55" s="47"/>
    </row>
    <row r="56" spans="1:16" ht="14.25" customHeight="1">
      <c r="A56" s="42"/>
      <c r="C56" s="5" t="s">
        <v>123</v>
      </c>
      <c r="D56" s="58">
        <v>676799</v>
      </c>
      <c r="E56" s="58">
        <v>383893</v>
      </c>
      <c r="F56" s="58">
        <v>21674</v>
      </c>
      <c r="G56" s="58">
        <v>4988</v>
      </c>
      <c r="H56" s="58">
        <v>22972</v>
      </c>
      <c r="I56" s="58">
        <v>19643</v>
      </c>
      <c r="J56" s="65">
        <v>11057</v>
      </c>
      <c r="K56" s="58">
        <v>1213</v>
      </c>
      <c r="L56" s="58">
        <v>0</v>
      </c>
      <c r="M56" s="58"/>
      <c r="N56" s="7">
        <f t="shared" si="0"/>
        <v>1142239</v>
      </c>
      <c r="P56" s="47"/>
    </row>
    <row r="57" spans="1:16" ht="14.25" customHeight="1">
      <c r="A57" s="42"/>
      <c r="C57" s="5" t="s">
        <v>124</v>
      </c>
      <c r="D57" s="58">
        <v>2263195</v>
      </c>
      <c r="E57" s="58">
        <v>1283726</v>
      </c>
      <c r="F57" s="58">
        <v>72477</v>
      </c>
      <c r="G57" s="58">
        <v>16681</v>
      </c>
      <c r="H57" s="58">
        <v>76817</v>
      </c>
      <c r="I57" s="58">
        <v>85968</v>
      </c>
      <c r="J57" s="65">
        <v>48394</v>
      </c>
      <c r="K57" s="58">
        <v>4055</v>
      </c>
      <c r="L57" s="58">
        <v>214532</v>
      </c>
      <c r="M57" s="58"/>
      <c r="N57" s="7">
        <f t="shared" si="0"/>
        <v>4065845</v>
      </c>
      <c r="P57" s="47"/>
    </row>
    <row r="58" spans="1:16" ht="14.25" customHeight="1">
      <c r="A58" s="42"/>
      <c r="C58" s="5" t="s">
        <v>83</v>
      </c>
      <c r="D58" s="58">
        <v>1111060</v>
      </c>
      <c r="E58" s="58">
        <v>630214</v>
      </c>
      <c r="F58" s="58">
        <v>35581</v>
      </c>
      <c r="G58" s="58">
        <v>8189</v>
      </c>
      <c r="H58" s="58">
        <v>37712</v>
      </c>
      <c r="I58" s="58">
        <v>57433</v>
      </c>
      <c r="J58" s="65">
        <v>32331</v>
      </c>
      <c r="K58" s="58">
        <v>1991</v>
      </c>
      <c r="L58" s="58">
        <v>0</v>
      </c>
      <c r="M58" s="58"/>
      <c r="N58" s="7">
        <f t="shared" si="0"/>
        <v>1914511</v>
      </c>
      <c r="P58" s="47"/>
    </row>
    <row r="59" spans="1:16" ht="14.25" customHeight="1">
      <c r="A59" s="42"/>
      <c r="C59" s="5" t="s">
        <v>125</v>
      </c>
      <c r="D59" s="58">
        <v>427768</v>
      </c>
      <c r="E59" s="58">
        <v>242638</v>
      </c>
      <c r="F59" s="58">
        <v>13699</v>
      </c>
      <c r="G59" s="58">
        <v>3153</v>
      </c>
      <c r="H59" s="58">
        <v>14519</v>
      </c>
      <c r="I59" s="58">
        <v>12365</v>
      </c>
      <c r="J59" s="65">
        <v>6960</v>
      </c>
      <c r="K59" s="58">
        <v>766</v>
      </c>
      <c r="L59" s="58">
        <v>0</v>
      </c>
      <c r="M59" s="58"/>
      <c r="N59" s="7">
        <f t="shared" si="0"/>
        <v>721868</v>
      </c>
      <c r="P59" s="47"/>
    </row>
    <row r="60" spans="1:16" ht="14.25" customHeight="1">
      <c r="A60" s="42"/>
      <c r="C60" s="5" t="s">
        <v>126</v>
      </c>
      <c r="D60" s="58">
        <v>3828065</v>
      </c>
      <c r="E60" s="58">
        <v>2171348</v>
      </c>
      <c r="F60" s="58">
        <v>122591</v>
      </c>
      <c r="G60" s="58">
        <v>28215</v>
      </c>
      <c r="H60" s="58">
        <v>129932</v>
      </c>
      <c r="I60" s="58">
        <v>115782</v>
      </c>
      <c r="J60" s="65">
        <v>65178</v>
      </c>
      <c r="K60" s="58">
        <v>6859</v>
      </c>
      <c r="L60" s="58">
        <v>1179676</v>
      </c>
      <c r="M60" s="58"/>
      <c r="N60" s="7">
        <f t="shared" si="0"/>
        <v>7647646</v>
      </c>
      <c r="P60" s="47"/>
    </row>
    <row r="61" spans="1:16" ht="14.25" customHeight="1">
      <c r="A61" s="42"/>
      <c r="C61" s="5" t="s">
        <v>60</v>
      </c>
      <c r="D61" s="58">
        <v>757847</v>
      </c>
      <c r="E61" s="58">
        <v>429865</v>
      </c>
      <c r="F61" s="58">
        <v>24270</v>
      </c>
      <c r="G61" s="58">
        <v>5586</v>
      </c>
      <c r="H61" s="58">
        <v>25723</v>
      </c>
      <c r="I61" s="58">
        <v>31235</v>
      </c>
      <c r="J61" s="65">
        <v>17584</v>
      </c>
      <c r="K61" s="58">
        <v>1358</v>
      </c>
      <c r="L61" s="58">
        <v>405169</v>
      </c>
      <c r="M61" s="58"/>
      <c r="N61" s="7">
        <f t="shared" si="0"/>
        <v>1698637</v>
      </c>
      <c r="P61" s="47"/>
    </row>
    <row r="62" spans="1:16" ht="14.25" customHeight="1">
      <c r="A62" s="42"/>
      <c r="C62" s="5" t="s">
        <v>61</v>
      </c>
      <c r="D62" s="58">
        <v>3173298</v>
      </c>
      <c r="E62" s="58">
        <v>1799952</v>
      </c>
      <c r="F62" s="58">
        <v>101622</v>
      </c>
      <c r="G62" s="58">
        <v>23389</v>
      </c>
      <c r="H62" s="58">
        <v>107708</v>
      </c>
      <c r="I62" s="58">
        <v>112638</v>
      </c>
      <c r="J62" s="65">
        <v>63407</v>
      </c>
      <c r="K62" s="58">
        <v>5686</v>
      </c>
      <c r="L62" s="58">
        <v>0</v>
      </c>
      <c r="M62" s="58"/>
      <c r="N62" s="7">
        <f t="shared" si="0"/>
        <v>5387700</v>
      </c>
      <c r="P62" s="47"/>
    </row>
    <row r="63" spans="1:16" ht="14.25" customHeight="1">
      <c r="A63" s="42"/>
      <c r="C63" s="5" t="s">
        <v>127</v>
      </c>
      <c r="D63" s="58">
        <v>1306676</v>
      </c>
      <c r="E63" s="58">
        <v>741170</v>
      </c>
      <c r="F63" s="58">
        <v>41846</v>
      </c>
      <c r="G63" s="58">
        <v>9631</v>
      </c>
      <c r="H63" s="58">
        <v>44351</v>
      </c>
      <c r="I63" s="58">
        <v>57759</v>
      </c>
      <c r="J63" s="65">
        <v>32514</v>
      </c>
      <c r="K63" s="58">
        <v>2341</v>
      </c>
      <c r="L63" s="58">
        <v>0</v>
      </c>
      <c r="M63" s="58"/>
      <c r="N63" s="7">
        <f t="shared" si="0"/>
        <v>2236288</v>
      </c>
      <c r="P63" s="47"/>
    </row>
    <row r="64" spans="1:16" ht="14.25" customHeight="1">
      <c r="A64" s="42"/>
      <c r="C64" s="5" t="s">
        <v>128</v>
      </c>
      <c r="D64" s="58">
        <v>919986</v>
      </c>
      <c r="E64" s="58">
        <v>521833</v>
      </c>
      <c r="F64" s="58">
        <v>29462</v>
      </c>
      <c r="G64" s="58">
        <v>6781</v>
      </c>
      <c r="H64" s="58">
        <v>31226</v>
      </c>
      <c r="I64" s="58">
        <v>39503</v>
      </c>
      <c r="J64" s="65">
        <v>22237</v>
      </c>
      <c r="K64" s="58">
        <v>1648</v>
      </c>
      <c r="L64" s="58">
        <v>0</v>
      </c>
      <c r="M64" s="58"/>
      <c r="N64" s="7">
        <f t="shared" si="0"/>
        <v>1572676</v>
      </c>
      <c r="P64" s="47"/>
    </row>
    <row r="65" spans="1:16" ht="14.25" customHeight="1">
      <c r="A65" s="42"/>
      <c r="C65" s="5" t="s">
        <v>64</v>
      </c>
      <c r="D65" s="58">
        <v>1259542</v>
      </c>
      <c r="E65" s="58">
        <v>714435</v>
      </c>
      <c r="F65" s="58">
        <v>40336</v>
      </c>
      <c r="G65" s="58">
        <v>9284</v>
      </c>
      <c r="H65" s="58">
        <v>42751</v>
      </c>
      <c r="I65" s="58">
        <v>57025</v>
      </c>
      <c r="J65" s="65">
        <v>32102</v>
      </c>
      <c r="K65" s="58">
        <v>2257</v>
      </c>
      <c r="L65" s="58">
        <v>0</v>
      </c>
      <c r="M65" s="58"/>
      <c r="N65" s="7">
        <f t="shared" si="0"/>
        <v>2157732</v>
      </c>
      <c r="P65" s="47"/>
    </row>
    <row r="66" spans="1:16" ht="14.25" customHeight="1">
      <c r="A66" s="42"/>
      <c r="C66" s="5" t="s">
        <v>65</v>
      </c>
      <c r="D66" s="58">
        <v>2464065</v>
      </c>
      <c r="E66" s="58">
        <v>1397663</v>
      </c>
      <c r="F66" s="58">
        <v>78910</v>
      </c>
      <c r="G66" s="58">
        <v>18162</v>
      </c>
      <c r="H66" s="58">
        <v>83635</v>
      </c>
      <c r="I66" s="58">
        <v>97556</v>
      </c>
      <c r="J66" s="65">
        <v>54917</v>
      </c>
      <c r="K66" s="58">
        <v>4415</v>
      </c>
      <c r="L66" s="58">
        <v>0</v>
      </c>
      <c r="M66" s="58"/>
      <c r="N66" s="7">
        <f t="shared" si="0"/>
        <v>4199323</v>
      </c>
      <c r="P66" s="47"/>
    </row>
    <row r="67" spans="1:16" ht="14.25" customHeight="1" thickBot="1">
      <c r="A67" s="42"/>
      <c r="C67" s="5" t="s">
        <v>66</v>
      </c>
      <c r="D67" s="58">
        <v>11468598</v>
      </c>
      <c r="E67" s="58">
        <v>6505197</v>
      </c>
      <c r="F67" s="58">
        <v>367274</v>
      </c>
      <c r="G67" s="58">
        <v>84530</v>
      </c>
      <c r="H67" s="58">
        <v>389266</v>
      </c>
      <c r="I67" s="58">
        <v>459947</v>
      </c>
      <c r="J67" s="65">
        <v>258917</v>
      </c>
      <c r="K67" s="58">
        <v>20549</v>
      </c>
      <c r="L67" s="58">
        <v>0</v>
      </c>
      <c r="M67" s="58"/>
      <c r="N67" s="7">
        <f t="shared" si="0"/>
        <v>19554278</v>
      </c>
      <c r="P67" s="47"/>
    </row>
    <row r="68" spans="1:16" ht="15.75" customHeight="1">
      <c r="A68" s="42"/>
      <c r="C68" s="8" t="s">
        <v>67</v>
      </c>
      <c r="D68" s="59">
        <f>SUM(D10:D67)</f>
        <v>125823883</v>
      </c>
      <c r="E68" s="59">
        <f>SUM(E10:E67)</f>
        <v>71369605</v>
      </c>
      <c r="F68" s="59">
        <f t="shared" ref="F68:L68" si="1">SUM(F10:F67)</f>
        <v>4029416</v>
      </c>
      <c r="G68" s="59">
        <f t="shared" si="1"/>
        <v>927396</v>
      </c>
      <c r="H68" s="59">
        <f t="shared" si="1"/>
        <v>4270703</v>
      </c>
      <c r="I68" s="59">
        <f t="shared" si="1"/>
        <v>5004627</v>
      </c>
      <c r="J68" s="59">
        <f t="shared" si="1"/>
        <v>2817249</v>
      </c>
      <c r="K68" s="59">
        <f t="shared" si="1"/>
        <v>225443</v>
      </c>
      <c r="L68" s="59">
        <f t="shared" si="1"/>
        <v>3916664</v>
      </c>
      <c r="M68" s="59"/>
      <c r="N68" s="59">
        <f>SUM(N10:N67)</f>
        <v>218384986</v>
      </c>
      <c r="P68" s="47"/>
    </row>
    <row r="69" spans="1:16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1">
        <f>+N68-ACUMPAR!O26</f>
        <v>2822884</v>
      </c>
      <c r="O69" s="1" t="s">
        <v>9</v>
      </c>
      <c r="P69" s="47"/>
    </row>
    <row r="70" spans="1:16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N70" s="16"/>
      <c r="P70" s="47"/>
    </row>
    <row r="71" spans="1:16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/>
      <c r="P71" s="47"/>
    </row>
    <row r="72" spans="1:16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3"/>
    </row>
    <row r="73" spans="1:16" ht="13.5" thickTop="1"/>
  </sheetData>
  <mergeCells count="5">
    <mergeCell ref="C2:N2"/>
    <mergeCell ref="C3:N3"/>
    <mergeCell ref="C5:N5"/>
    <mergeCell ref="C6:N6"/>
    <mergeCell ref="C4:N4"/>
  </mergeCells>
  <phoneticPr fontId="0" type="noConversion"/>
  <printOptions horizontalCentered="1" verticalCentered="1"/>
  <pageMargins left="0.17" right="0.17" top="0.18" bottom="0.28999999999999998" header="0" footer="0"/>
  <pageSetup scale="58" orientation="landscape" r:id="rId1"/>
  <headerFooter alignWithMargins="0">
    <oddFooter>FEDERACION.xls&amp;RPágina &amp;P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P94"/>
  <sheetViews>
    <sheetView view="pageBreakPreview" topLeftCell="G30" zoomScaleNormal="100" workbookViewId="0">
      <selection activeCell="M30" sqref="M1:M1048576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7.269531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1" width="18.7265625" style="12" customWidth="1"/>
    <col min="12" max="13" width="16.7265625" style="12" customWidth="1"/>
    <col min="14" max="14" width="17.7265625" style="12" customWidth="1"/>
    <col min="15" max="15" width="4" style="1" customWidth="1"/>
    <col min="16" max="16" width="1.26953125" style="1" customWidth="1"/>
    <col min="17" max="16384" width="11.453125" style="1"/>
  </cols>
  <sheetData>
    <row r="1" spans="1:16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9"/>
      <c r="O1" s="45"/>
      <c r="P1" s="46"/>
    </row>
    <row r="2" spans="1:16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P2" s="47"/>
    </row>
    <row r="3" spans="1:16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47"/>
    </row>
    <row r="4" spans="1:16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P4" s="47"/>
    </row>
    <row r="5" spans="1:16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P5" s="47"/>
    </row>
    <row r="6" spans="1:16" ht="15.75" customHeight="1">
      <c r="A6" s="42"/>
      <c r="C6" s="141" t="s">
        <v>129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P6" s="47"/>
    </row>
    <row r="7" spans="1:16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N7" s="1"/>
      <c r="P7" s="47"/>
    </row>
    <row r="8" spans="1:16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/>
      <c r="N8" s="61" t="s">
        <v>10</v>
      </c>
      <c r="P8" s="47"/>
    </row>
    <row r="9" spans="1:16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/>
      <c r="N9" s="63" t="s">
        <v>82</v>
      </c>
      <c r="P9" s="47"/>
    </row>
    <row r="10" spans="1:16">
      <c r="A10" s="42"/>
      <c r="C10" s="5" t="s">
        <v>100</v>
      </c>
      <c r="D10" s="58" t="e">
        <f>+ACUMSEP!D10+OCT!D10</f>
        <v>#REF!</v>
      </c>
      <c r="E10" s="58" t="e">
        <f>+ACUMSEP!E10+OCT!E10</f>
        <v>#REF!</v>
      </c>
      <c r="F10" s="58" t="e">
        <f>+ACUMSEP!F10+OCT!F10</f>
        <v>#REF!</v>
      </c>
      <c r="G10" s="58" t="e">
        <f>+ACUMSEP!G10+OCT!G10</f>
        <v>#REF!</v>
      </c>
      <c r="H10" s="58" t="e">
        <f>+ACUMSEP!H10+OCT!H10</f>
        <v>#REF!</v>
      </c>
      <c r="I10" s="58" t="e">
        <f>+ACUMSEP!I10+OCT!I10</f>
        <v>#REF!</v>
      </c>
      <c r="J10" s="58" t="e">
        <f>+ACUMSEP!J10+OCT!J10</f>
        <v>#REF!</v>
      </c>
      <c r="K10" s="58" t="e">
        <f>+ACUMSEP!K10+OCT!K10</f>
        <v>#REF!</v>
      </c>
      <c r="L10" s="58" t="e">
        <f>+OCT!L10+ACUMSEP!L10</f>
        <v>#REF!</v>
      </c>
      <c r="M10" s="58"/>
      <c r="N10" s="7" t="e">
        <f t="shared" ref="N10:N41" si="0">SUM(D10:L10)</f>
        <v>#REF!</v>
      </c>
      <c r="P10" s="47"/>
    </row>
    <row r="11" spans="1:16">
      <c r="A11" s="42"/>
      <c r="C11" s="5" t="s">
        <v>12</v>
      </c>
      <c r="D11" s="58" t="e">
        <f>+ACUMSEP!D11+OCT!D11</f>
        <v>#REF!</v>
      </c>
      <c r="E11" s="58" t="e">
        <f>+ACUMSEP!E11+OCT!E11</f>
        <v>#REF!</v>
      </c>
      <c r="F11" s="58" t="e">
        <f>+ACUMSEP!F11+OCT!F11</f>
        <v>#REF!</v>
      </c>
      <c r="G11" s="58" t="e">
        <f>+ACUMSEP!G11+OCT!G11</f>
        <v>#REF!</v>
      </c>
      <c r="H11" s="58" t="e">
        <f>+ACUMSEP!H11+OCT!H11</f>
        <v>#REF!</v>
      </c>
      <c r="I11" s="58" t="e">
        <f>+ACUMSEP!I11+OCT!I11</f>
        <v>#REF!</v>
      </c>
      <c r="J11" s="58" t="e">
        <f>+ACUMSEP!J11+OCT!J11</f>
        <v>#REF!</v>
      </c>
      <c r="K11" s="58" t="e">
        <f>+ACUMSEP!K11+OCT!K11</f>
        <v>#REF!</v>
      </c>
      <c r="L11" s="58" t="e">
        <f>+OCT!L11+ACUMSEP!L11</f>
        <v>#REF!</v>
      </c>
      <c r="M11" s="58"/>
      <c r="N11" s="7" t="e">
        <f t="shared" si="0"/>
        <v>#REF!</v>
      </c>
      <c r="P11" s="47"/>
    </row>
    <row r="12" spans="1:16">
      <c r="A12" s="42"/>
      <c r="C12" s="5" t="s">
        <v>101</v>
      </c>
      <c r="D12" s="58" t="e">
        <f>+ACUMSEP!D12+OCT!D12</f>
        <v>#REF!</v>
      </c>
      <c r="E12" s="58" t="e">
        <f>+ACUMSEP!E12+OCT!E12</f>
        <v>#REF!</v>
      </c>
      <c r="F12" s="58" t="e">
        <f>+ACUMSEP!F12+OCT!F12</f>
        <v>#REF!</v>
      </c>
      <c r="G12" s="58" t="e">
        <f>+ACUMSEP!G12+OCT!G12</f>
        <v>#REF!</v>
      </c>
      <c r="H12" s="58" t="e">
        <f>+ACUMSEP!H12+OCT!H12</f>
        <v>#REF!</v>
      </c>
      <c r="I12" s="58" t="e">
        <f>+ACUMSEP!I12+OCT!I12</f>
        <v>#REF!</v>
      </c>
      <c r="J12" s="58" t="e">
        <f>+ACUMSEP!J12+OCT!J12</f>
        <v>#REF!</v>
      </c>
      <c r="K12" s="58" t="e">
        <f>+ACUMSEP!K12+OCT!K12</f>
        <v>#REF!</v>
      </c>
      <c r="L12" s="58" t="e">
        <f>+OCT!L12+ACUMSEP!L12</f>
        <v>#REF!</v>
      </c>
      <c r="M12" s="58"/>
      <c r="N12" s="7" t="e">
        <f t="shared" si="0"/>
        <v>#REF!</v>
      </c>
      <c r="P12" s="47"/>
    </row>
    <row r="13" spans="1:16">
      <c r="A13" s="42"/>
      <c r="C13" s="5" t="s">
        <v>102</v>
      </c>
      <c r="D13" s="58" t="e">
        <f>+ACUMSEP!D13+OCT!D13</f>
        <v>#REF!</v>
      </c>
      <c r="E13" s="58" t="e">
        <f>+ACUMSEP!E13+OCT!E13</f>
        <v>#REF!</v>
      </c>
      <c r="F13" s="58" t="e">
        <f>+ACUMSEP!F13+OCT!F13</f>
        <v>#REF!</v>
      </c>
      <c r="G13" s="58" t="e">
        <f>+ACUMSEP!G13+OCT!G13</f>
        <v>#REF!</v>
      </c>
      <c r="H13" s="58" t="e">
        <f>+ACUMSEP!H13+OCT!H13</f>
        <v>#REF!</v>
      </c>
      <c r="I13" s="58" t="e">
        <f>+ACUMSEP!I13+OCT!I13</f>
        <v>#REF!</v>
      </c>
      <c r="J13" s="58" t="e">
        <f>+ACUMSEP!J13+OCT!J13</f>
        <v>#REF!</v>
      </c>
      <c r="K13" s="58" t="e">
        <f>+ACUMSEP!K13+OCT!K13</f>
        <v>#REF!</v>
      </c>
      <c r="L13" s="58" t="e">
        <f>+OCT!L13+ACUMSEP!L13</f>
        <v>#REF!</v>
      </c>
      <c r="M13" s="58"/>
      <c r="N13" s="7" t="e">
        <f t="shared" si="0"/>
        <v>#REF!</v>
      </c>
      <c r="P13" s="47"/>
    </row>
    <row r="14" spans="1:16">
      <c r="A14" s="42"/>
      <c r="C14" s="5" t="s">
        <v>103</v>
      </c>
      <c r="D14" s="58" t="e">
        <f>+ACUMSEP!D14+OCT!D14</f>
        <v>#REF!</v>
      </c>
      <c r="E14" s="58" t="e">
        <f>+ACUMSEP!E14+OCT!E14</f>
        <v>#REF!</v>
      </c>
      <c r="F14" s="58" t="e">
        <f>+ACUMSEP!F14+OCT!F14</f>
        <v>#REF!</v>
      </c>
      <c r="G14" s="58" t="e">
        <f>+ACUMSEP!G14+OCT!G14</f>
        <v>#REF!</v>
      </c>
      <c r="H14" s="58" t="e">
        <f>+ACUMSEP!H14+OCT!H14</f>
        <v>#REF!</v>
      </c>
      <c r="I14" s="58" t="e">
        <f>+ACUMSEP!I14+OCT!I14</f>
        <v>#REF!</v>
      </c>
      <c r="J14" s="58" t="e">
        <f>+ACUMSEP!J14+OCT!J14</f>
        <v>#REF!</v>
      </c>
      <c r="K14" s="58" t="e">
        <f>+ACUMSEP!K14+OCT!K14</f>
        <v>#REF!</v>
      </c>
      <c r="L14" s="58" t="e">
        <f>+OCT!L14+ACUMSEP!L14</f>
        <v>#REF!</v>
      </c>
      <c r="M14" s="58"/>
      <c r="N14" s="7" t="e">
        <f t="shared" si="0"/>
        <v>#REF!</v>
      </c>
      <c r="P14" s="47"/>
    </row>
    <row r="15" spans="1:16">
      <c r="A15" s="42"/>
      <c r="C15" s="5" t="s">
        <v>104</v>
      </c>
      <c r="D15" s="58" t="e">
        <f>+ACUMSEP!D15+OCT!D15</f>
        <v>#REF!</v>
      </c>
      <c r="E15" s="58" t="e">
        <f>+ACUMSEP!E15+OCT!E15</f>
        <v>#REF!</v>
      </c>
      <c r="F15" s="58" t="e">
        <f>+ACUMSEP!F15+OCT!F15</f>
        <v>#REF!</v>
      </c>
      <c r="G15" s="58" t="e">
        <f>+ACUMSEP!G15+OCT!G15</f>
        <v>#REF!</v>
      </c>
      <c r="H15" s="58" t="e">
        <f>+ACUMSEP!H15+OCT!H15</f>
        <v>#REF!</v>
      </c>
      <c r="I15" s="58" t="e">
        <f>+ACUMSEP!I15+OCT!I15</f>
        <v>#REF!</v>
      </c>
      <c r="J15" s="58" t="e">
        <f>+ACUMSEP!J15+OCT!J15</f>
        <v>#REF!</v>
      </c>
      <c r="K15" s="58" t="e">
        <f>+ACUMSEP!K15+OCT!K15</f>
        <v>#REF!</v>
      </c>
      <c r="L15" s="58" t="e">
        <f>+OCT!L15+ACUMSEP!L15</f>
        <v>#REF!</v>
      </c>
      <c r="M15" s="58"/>
      <c r="N15" s="7" t="e">
        <f t="shared" si="0"/>
        <v>#REF!</v>
      </c>
      <c r="P15" s="47"/>
    </row>
    <row r="16" spans="1:16">
      <c r="A16" s="42"/>
      <c r="C16" s="5" t="s">
        <v>105</v>
      </c>
      <c r="D16" s="58" t="e">
        <f>+ACUMSEP!D16+OCT!D16</f>
        <v>#REF!</v>
      </c>
      <c r="E16" s="58" t="e">
        <f>+ACUMSEP!E16+OCT!E16</f>
        <v>#REF!</v>
      </c>
      <c r="F16" s="58" t="e">
        <f>+ACUMSEP!F16+OCT!F16</f>
        <v>#REF!</v>
      </c>
      <c r="G16" s="58" t="e">
        <f>+ACUMSEP!G16+OCT!G16</f>
        <v>#REF!</v>
      </c>
      <c r="H16" s="58" t="e">
        <f>+ACUMSEP!H16+OCT!H16</f>
        <v>#REF!</v>
      </c>
      <c r="I16" s="58" t="e">
        <f>+ACUMSEP!I16+OCT!I16</f>
        <v>#REF!</v>
      </c>
      <c r="J16" s="58" t="e">
        <f>+ACUMSEP!J16+OCT!J16</f>
        <v>#REF!</v>
      </c>
      <c r="K16" s="58" t="e">
        <f>+ACUMSEP!K16+OCT!K16</f>
        <v>#REF!</v>
      </c>
      <c r="L16" s="58" t="e">
        <f>+OCT!L16+ACUMSEP!L16</f>
        <v>#REF!</v>
      </c>
      <c r="M16" s="58"/>
      <c r="N16" s="7" t="e">
        <f t="shared" si="0"/>
        <v>#REF!</v>
      </c>
      <c r="P16" s="47"/>
    </row>
    <row r="17" spans="1:16">
      <c r="A17" s="42"/>
      <c r="C17" s="5" t="s">
        <v>18</v>
      </c>
      <c r="D17" s="58" t="e">
        <f>+ACUMSEP!D17+OCT!D17</f>
        <v>#REF!</v>
      </c>
      <c r="E17" s="58" t="e">
        <f>+ACUMSEP!E17+OCT!E17</f>
        <v>#REF!</v>
      </c>
      <c r="F17" s="58" t="e">
        <f>+ACUMSEP!F17+OCT!F17</f>
        <v>#REF!</v>
      </c>
      <c r="G17" s="58" t="e">
        <f>+ACUMSEP!G17+OCT!G17</f>
        <v>#REF!</v>
      </c>
      <c r="H17" s="58" t="e">
        <f>+ACUMSEP!H17+OCT!H17</f>
        <v>#REF!</v>
      </c>
      <c r="I17" s="58" t="e">
        <f>+ACUMSEP!I17+OCT!I17</f>
        <v>#REF!</v>
      </c>
      <c r="J17" s="58" t="e">
        <f>+ACUMSEP!J17+OCT!J17</f>
        <v>#REF!</v>
      </c>
      <c r="K17" s="58" t="e">
        <f>+ACUMSEP!K17+OCT!K17</f>
        <v>#REF!</v>
      </c>
      <c r="L17" s="58" t="e">
        <f>+OCT!L17+ACUMSEP!L17</f>
        <v>#REF!</v>
      </c>
      <c r="M17" s="58"/>
      <c r="N17" s="7" t="e">
        <f t="shared" si="0"/>
        <v>#REF!</v>
      </c>
      <c r="P17" s="47"/>
    </row>
    <row r="18" spans="1:16">
      <c r="A18" s="42"/>
      <c r="C18" s="5" t="s">
        <v>19</v>
      </c>
      <c r="D18" s="58" t="e">
        <f>+ACUMSEP!D18+OCT!D18</f>
        <v>#REF!</v>
      </c>
      <c r="E18" s="58" t="e">
        <f>+ACUMSEP!E18+OCT!E18</f>
        <v>#REF!</v>
      </c>
      <c r="F18" s="58" t="e">
        <f>+ACUMSEP!F18+OCT!F18</f>
        <v>#REF!</v>
      </c>
      <c r="G18" s="58" t="e">
        <f>+ACUMSEP!G18+OCT!G18</f>
        <v>#REF!</v>
      </c>
      <c r="H18" s="58" t="e">
        <f>+ACUMSEP!H18+OCT!H18</f>
        <v>#REF!</v>
      </c>
      <c r="I18" s="58" t="e">
        <f>+ACUMSEP!I18+OCT!I18</f>
        <v>#REF!</v>
      </c>
      <c r="J18" s="58" t="e">
        <f>+ACUMSEP!J18+OCT!J18</f>
        <v>#REF!</v>
      </c>
      <c r="K18" s="58" t="e">
        <f>+ACUMSEP!K18+OCT!K18</f>
        <v>#REF!</v>
      </c>
      <c r="L18" s="58" t="e">
        <f>+OCT!L18+ACUMSEP!L18</f>
        <v>#REF!</v>
      </c>
      <c r="M18" s="58"/>
      <c r="N18" s="7" t="e">
        <f t="shared" si="0"/>
        <v>#REF!</v>
      </c>
      <c r="P18" s="47"/>
    </row>
    <row r="19" spans="1:16">
      <c r="A19" s="42"/>
      <c r="C19" s="5" t="s">
        <v>106</v>
      </c>
      <c r="D19" s="58" t="e">
        <f>+ACUMSEP!D19+OCT!D19</f>
        <v>#REF!</v>
      </c>
      <c r="E19" s="58" t="e">
        <f>+ACUMSEP!E19+OCT!E19</f>
        <v>#REF!</v>
      </c>
      <c r="F19" s="58" t="e">
        <f>+ACUMSEP!F19+OCT!F19</f>
        <v>#REF!</v>
      </c>
      <c r="G19" s="58" t="e">
        <f>+ACUMSEP!G19+OCT!G19</f>
        <v>#REF!</v>
      </c>
      <c r="H19" s="58" t="e">
        <f>+ACUMSEP!H19+OCT!H19</f>
        <v>#REF!</v>
      </c>
      <c r="I19" s="58" t="e">
        <f>+ACUMSEP!I19+OCT!I19</f>
        <v>#REF!</v>
      </c>
      <c r="J19" s="58" t="e">
        <f>+ACUMSEP!J19+OCT!J19</f>
        <v>#REF!</v>
      </c>
      <c r="K19" s="58" t="e">
        <f>+ACUMSEP!K19+OCT!K19</f>
        <v>#REF!</v>
      </c>
      <c r="L19" s="58" t="e">
        <f>+OCT!L19+ACUMSEP!L19</f>
        <v>#REF!</v>
      </c>
      <c r="M19" s="58"/>
      <c r="N19" s="7" t="e">
        <f t="shared" si="0"/>
        <v>#REF!</v>
      </c>
      <c r="P19" s="47"/>
    </row>
    <row r="20" spans="1:16">
      <c r="A20" s="42"/>
      <c r="C20" s="5" t="s">
        <v>107</v>
      </c>
      <c r="D20" s="58" t="e">
        <f>+ACUMSEP!D20+OCT!D20</f>
        <v>#REF!</v>
      </c>
      <c r="E20" s="58" t="e">
        <f>+ACUMSEP!E20+OCT!E20</f>
        <v>#REF!</v>
      </c>
      <c r="F20" s="58" t="e">
        <f>+ACUMSEP!F20+OCT!F20</f>
        <v>#REF!</v>
      </c>
      <c r="G20" s="58" t="e">
        <f>+ACUMSEP!G20+OCT!G20</f>
        <v>#REF!</v>
      </c>
      <c r="H20" s="58" t="e">
        <f>+ACUMSEP!H20+OCT!H20</f>
        <v>#REF!</v>
      </c>
      <c r="I20" s="58" t="e">
        <f>+ACUMSEP!I20+OCT!I20</f>
        <v>#REF!</v>
      </c>
      <c r="J20" s="58" t="e">
        <f>+ACUMSEP!J20+OCT!J20</f>
        <v>#REF!</v>
      </c>
      <c r="K20" s="58" t="e">
        <f>+ACUMSEP!K20+OCT!K20</f>
        <v>#REF!</v>
      </c>
      <c r="L20" s="58" t="e">
        <f>+OCT!L20+ACUMSEP!L20</f>
        <v>#REF!</v>
      </c>
      <c r="M20" s="58"/>
      <c r="N20" s="7" t="e">
        <f t="shared" si="0"/>
        <v>#REF!</v>
      </c>
      <c r="P20" s="47"/>
    </row>
    <row r="21" spans="1:16">
      <c r="A21" s="42"/>
      <c r="C21" s="5" t="s">
        <v>20</v>
      </c>
      <c r="D21" s="58" t="e">
        <f>+ACUMSEP!D21+OCT!D21</f>
        <v>#REF!</v>
      </c>
      <c r="E21" s="58" t="e">
        <f>+ACUMSEP!E21+OCT!E21</f>
        <v>#REF!</v>
      </c>
      <c r="F21" s="58" t="e">
        <f>+ACUMSEP!F21+OCT!F21</f>
        <v>#REF!</v>
      </c>
      <c r="G21" s="58" t="e">
        <f>+ACUMSEP!G21+OCT!G21</f>
        <v>#REF!</v>
      </c>
      <c r="H21" s="58" t="e">
        <f>+ACUMSEP!H21+OCT!H21</f>
        <v>#REF!</v>
      </c>
      <c r="I21" s="58" t="e">
        <f>+ACUMSEP!I21+OCT!I21</f>
        <v>#REF!</v>
      </c>
      <c r="J21" s="58" t="e">
        <f>+ACUMSEP!J21+OCT!J21</f>
        <v>#REF!</v>
      </c>
      <c r="K21" s="58" t="e">
        <f>+ACUMSEP!K21+OCT!K21</f>
        <v>#REF!</v>
      </c>
      <c r="L21" s="58" t="e">
        <f>+OCT!L21+ACUMSEP!L21</f>
        <v>#REF!</v>
      </c>
      <c r="M21" s="58"/>
      <c r="N21" s="7" t="e">
        <f t="shared" si="0"/>
        <v>#REF!</v>
      </c>
      <c r="P21" s="47"/>
    </row>
    <row r="22" spans="1:16">
      <c r="A22" s="42"/>
      <c r="C22" s="5" t="s">
        <v>22</v>
      </c>
      <c r="D22" s="58" t="e">
        <f>+ACUMSEP!D22+OCT!D22</f>
        <v>#REF!</v>
      </c>
      <c r="E22" s="58" t="e">
        <f>+ACUMSEP!E22+OCT!E22</f>
        <v>#REF!</v>
      </c>
      <c r="F22" s="58" t="e">
        <f>+ACUMSEP!F22+OCT!F22</f>
        <v>#REF!</v>
      </c>
      <c r="G22" s="58" t="e">
        <f>+ACUMSEP!G22+OCT!G22</f>
        <v>#REF!</v>
      </c>
      <c r="H22" s="58" t="e">
        <f>+ACUMSEP!H22+OCT!H22</f>
        <v>#REF!</v>
      </c>
      <c r="I22" s="58" t="e">
        <f>+ACUMSEP!I22+OCT!I22</f>
        <v>#REF!</v>
      </c>
      <c r="J22" s="58" t="e">
        <f>+ACUMSEP!J22+OCT!J22</f>
        <v>#REF!</v>
      </c>
      <c r="K22" s="58" t="e">
        <f>+ACUMSEP!K22+OCT!K22</f>
        <v>#REF!</v>
      </c>
      <c r="L22" s="58" t="e">
        <f>+OCT!L22+ACUMSEP!L22</f>
        <v>#REF!</v>
      </c>
      <c r="M22" s="58"/>
      <c r="N22" s="7" t="e">
        <f t="shared" si="0"/>
        <v>#REF!</v>
      </c>
      <c r="P22" s="47"/>
    </row>
    <row r="23" spans="1:16">
      <c r="A23" s="42"/>
      <c r="C23" s="5" t="s">
        <v>108</v>
      </c>
      <c r="D23" s="58" t="e">
        <f>+ACUMSEP!D23+OCT!D23</f>
        <v>#REF!</v>
      </c>
      <c r="E23" s="58" t="e">
        <f>+ACUMSEP!E23+OCT!E23</f>
        <v>#REF!</v>
      </c>
      <c r="F23" s="58" t="e">
        <f>+ACUMSEP!F23+OCT!F23</f>
        <v>#REF!</v>
      </c>
      <c r="G23" s="58" t="e">
        <f>+ACUMSEP!G23+OCT!G23</f>
        <v>#REF!</v>
      </c>
      <c r="H23" s="58" t="e">
        <f>+ACUMSEP!H23+OCT!H23</f>
        <v>#REF!</v>
      </c>
      <c r="I23" s="58" t="e">
        <f>+ACUMSEP!I23+OCT!I23</f>
        <v>#REF!</v>
      </c>
      <c r="J23" s="58" t="e">
        <f>+ACUMSEP!J23+OCT!J23</f>
        <v>#REF!</v>
      </c>
      <c r="K23" s="58" t="e">
        <f>+ACUMSEP!K23+OCT!K23</f>
        <v>#REF!</v>
      </c>
      <c r="L23" s="58" t="e">
        <f>+OCT!L23+ACUMSEP!L23</f>
        <v>#REF!</v>
      </c>
      <c r="M23" s="58"/>
      <c r="N23" s="7" t="e">
        <f t="shared" si="0"/>
        <v>#REF!</v>
      </c>
      <c r="P23" s="47"/>
    </row>
    <row r="24" spans="1:16">
      <c r="A24" s="42"/>
      <c r="C24" s="5" t="s">
        <v>109</v>
      </c>
      <c r="D24" s="58" t="e">
        <f>+ACUMSEP!D24+OCT!D24</f>
        <v>#REF!</v>
      </c>
      <c r="E24" s="58" t="e">
        <f>+ACUMSEP!E24+OCT!E24</f>
        <v>#REF!</v>
      </c>
      <c r="F24" s="58" t="e">
        <f>+ACUMSEP!F24+OCT!F24</f>
        <v>#REF!</v>
      </c>
      <c r="G24" s="58" t="e">
        <f>+ACUMSEP!G24+OCT!G24</f>
        <v>#REF!</v>
      </c>
      <c r="H24" s="58" t="e">
        <f>+ACUMSEP!H24+OCT!H24</f>
        <v>#REF!</v>
      </c>
      <c r="I24" s="58" t="e">
        <f>+ACUMSEP!I24+OCT!I24</f>
        <v>#REF!</v>
      </c>
      <c r="J24" s="58" t="e">
        <f>+ACUMSEP!J24+OCT!J24</f>
        <v>#REF!</v>
      </c>
      <c r="K24" s="58" t="e">
        <f>+ACUMSEP!K24+OCT!K24</f>
        <v>#REF!</v>
      </c>
      <c r="L24" s="58" t="e">
        <f>+OCT!L24+ACUMSEP!L24</f>
        <v>#REF!</v>
      </c>
      <c r="M24" s="58"/>
      <c r="N24" s="7" t="e">
        <f t="shared" si="0"/>
        <v>#REF!</v>
      </c>
      <c r="P24" s="47"/>
    </row>
    <row r="25" spans="1:16">
      <c r="A25" s="42"/>
      <c r="C25" s="5" t="s">
        <v>110</v>
      </c>
      <c r="D25" s="58" t="e">
        <f>+ACUMSEP!D25+OCT!D25</f>
        <v>#REF!</v>
      </c>
      <c r="E25" s="58" t="e">
        <f>+ACUMSEP!E25+OCT!E25</f>
        <v>#REF!</v>
      </c>
      <c r="F25" s="58" t="e">
        <f>+ACUMSEP!F25+OCT!F25</f>
        <v>#REF!</v>
      </c>
      <c r="G25" s="58" t="e">
        <f>+ACUMSEP!G25+OCT!G25</f>
        <v>#REF!</v>
      </c>
      <c r="H25" s="58" t="e">
        <f>+ACUMSEP!H25+OCT!H25</f>
        <v>#REF!</v>
      </c>
      <c r="I25" s="58" t="e">
        <f>+ACUMSEP!I25+OCT!I25</f>
        <v>#REF!</v>
      </c>
      <c r="J25" s="58" t="e">
        <f>+ACUMSEP!J25+OCT!J25</f>
        <v>#REF!</v>
      </c>
      <c r="K25" s="58" t="e">
        <f>+ACUMSEP!K25+OCT!K25</f>
        <v>#REF!</v>
      </c>
      <c r="L25" s="58" t="e">
        <f>+OCT!L25+ACUMSEP!L25</f>
        <v>#REF!</v>
      </c>
      <c r="M25" s="58"/>
      <c r="N25" s="7" t="e">
        <f t="shared" si="0"/>
        <v>#REF!</v>
      </c>
      <c r="P25" s="47"/>
    </row>
    <row r="26" spans="1:16">
      <c r="A26" s="42"/>
      <c r="C26" s="5" t="s">
        <v>27</v>
      </c>
      <c r="D26" s="58" t="e">
        <f>+ACUMSEP!D26+OCT!D26</f>
        <v>#REF!</v>
      </c>
      <c r="E26" s="58" t="e">
        <f>+ACUMSEP!E26+OCT!E26</f>
        <v>#REF!</v>
      </c>
      <c r="F26" s="58" t="e">
        <f>+ACUMSEP!F26+OCT!F26</f>
        <v>#REF!</v>
      </c>
      <c r="G26" s="58" t="e">
        <f>+ACUMSEP!G26+OCT!G26</f>
        <v>#REF!</v>
      </c>
      <c r="H26" s="58" t="e">
        <f>+ACUMSEP!H26+OCT!H26</f>
        <v>#REF!</v>
      </c>
      <c r="I26" s="58" t="e">
        <f>+ACUMSEP!I26+OCT!I26</f>
        <v>#REF!</v>
      </c>
      <c r="J26" s="58" t="e">
        <f>+ACUMSEP!J26+OCT!J26</f>
        <v>#REF!</v>
      </c>
      <c r="K26" s="58" t="e">
        <f>+ACUMSEP!K26+OCT!K26</f>
        <v>#REF!</v>
      </c>
      <c r="L26" s="58" t="e">
        <f>+OCT!L26+ACUMSEP!L26</f>
        <v>#REF!</v>
      </c>
      <c r="M26" s="58"/>
      <c r="N26" s="7" t="e">
        <f t="shared" si="0"/>
        <v>#REF!</v>
      </c>
      <c r="P26" s="47"/>
    </row>
    <row r="27" spans="1:16">
      <c r="A27" s="42"/>
      <c r="C27" s="5" t="s">
        <v>28</v>
      </c>
      <c r="D27" s="58" t="e">
        <f>+ACUMSEP!D27+OCT!D27</f>
        <v>#REF!</v>
      </c>
      <c r="E27" s="58" t="e">
        <f>+ACUMSEP!E27+OCT!E27</f>
        <v>#REF!</v>
      </c>
      <c r="F27" s="58" t="e">
        <f>+ACUMSEP!F27+OCT!F27</f>
        <v>#REF!</v>
      </c>
      <c r="G27" s="58" t="e">
        <f>+ACUMSEP!G27+OCT!G27</f>
        <v>#REF!</v>
      </c>
      <c r="H27" s="58" t="e">
        <f>+ACUMSEP!H27+OCT!H27</f>
        <v>#REF!</v>
      </c>
      <c r="I27" s="58" t="e">
        <f>+ACUMSEP!I27+OCT!I27</f>
        <v>#REF!</v>
      </c>
      <c r="J27" s="58" t="e">
        <f>+ACUMSEP!J27+OCT!J27</f>
        <v>#REF!</v>
      </c>
      <c r="K27" s="58" t="e">
        <f>+ACUMSEP!K27+OCT!K27</f>
        <v>#REF!</v>
      </c>
      <c r="L27" s="58" t="e">
        <f>+OCT!L27+ACUMSEP!L27</f>
        <v>#REF!</v>
      </c>
      <c r="M27" s="58"/>
      <c r="N27" s="7" t="e">
        <f t="shared" si="0"/>
        <v>#REF!</v>
      </c>
      <c r="P27" s="47"/>
    </row>
    <row r="28" spans="1:16">
      <c r="A28" s="42"/>
      <c r="C28" s="5" t="s">
        <v>111</v>
      </c>
      <c r="D28" s="58" t="e">
        <f>+ACUMSEP!D28+OCT!D28</f>
        <v>#REF!</v>
      </c>
      <c r="E28" s="58" t="e">
        <f>+ACUMSEP!E28+OCT!E28</f>
        <v>#REF!</v>
      </c>
      <c r="F28" s="58" t="e">
        <f>+ACUMSEP!F28+OCT!F28</f>
        <v>#REF!</v>
      </c>
      <c r="G28" s="58" t="e">
        <f>+ACUMSEP!G28+OCT!G28</f>
        <v>#REF!</v>
      </c>
      <c r="H28" s="58" t="e">
        <f>+ACUMSEP!H28+OCT!H28</f>
        <v>#REF!</v>
      </c>
      <c r="I28" s="58" t="e">
        <f>+ACUMSEP!I28+OCT!I28</f>
        <v>#REF!</v>
      </c>
      <c r="J28" s="58" t="e">
        <f>+ACUMSEP!J28+OCT!J28</f>
        <v>#REF!</v>
      </c>
      <c r="K28" s="58" t="e">
        <f>+ACUMSEP!K28+OCT!K28</f>
        <v>#REF!</v>
      </c>
      <c r="L28" s="58" t="e">
        <f>+OCT!L28+ACUMSEP!L28</f>
        <v>#REF!</v>
      </c>
      <c r="M28" s="58"/>
      <c r="N28" s="7" t="e">
        <f t="shared" si="0"/>
        <v>#REF!</v>
      </c>
      <c r="P28" s="47"/>
    </row>
    <row r="29" spans="1:16">
      <c r="A29" s="42"/>
      <c r="C29" s="5" t="s">
        <v>112</v>
      </c>
      <c r="D29" s="58" t="e">
        <f>+ACUMSEP!D29+OCT!D29</f>
        <v>#REF!</v>
      </c>
      <c r="E29" s="58" t="e">
        <f>+ACUMSEP!E29+OCT!E29</f>
        <v>#REF!</v>
      </c>
      <c r="F29" s="58" t="e">
        <f>+ACUMSEP!F29+OCT!F29</f>
        <v>#REF!</v>
      </c>
      <c r="G29" s="58" t="e">
        <f>+ACUMSEP!G29+OCT!G29</f>
        <v>#REF!</v>
      </c>
      <c r="H29" s="58" t="e">
        <f>+ACUMSEP!H29+OCT!H29</f>
        <v>#REF!</v>
      </c>
      <c r="I29" s="58" t="e">
        <f>+ACUMSEP!I29+OCT!I29</f>
        <v>#REF!</v>
      </c>
      <c r="J29" s="58" t="e">
        <f>+ACUMSEP!J29+OCT!J29</f>
        <v>#REF!</v>
      </c>
      <c r="K29" s="58" t="e">
        <f>+ACUMSEP!K29+OCT!K29</f>
        <v>#REF!</v>
      </c>
      <c r="L29" s="58" t="e">
        <f>+OCT!L29+ACUMSEP!L29</f>
        <v>#REF!</v>
      </c>
      <c r="M29" s="58"/>
      <c r="N29" s="7" t="e">
        <f t="shared" si="0"/>
        <v>#REF!</v>
      </c>
      <c r="P29" s="47"/>
    </row>
    <row r="30" spans="1:16">
      <c r="A30" s="42"/>
      <c r="C30" s="5" t="s">
        <v>113</v>
      </c>
      <c r="D30" s="58" t="e">
        <f>+ACUMSEP!D30+OCT!D30</f>
        <v>#REF!</v>
      </c>
      <c r="E30" s="58" t="e">
        <f>+ACUMSEP!E30+OCT!E30</f>
        <v>#REF!</v>
      </c>
      <c r="F30" s="58" t="e">
        <f>+ACUMSEP!F30+OCT!F30</f>
        <v>#REF!</v>
      </c>
      <c r="G30" s="58" t="e">
        <f>+ACUMSEP!G30+OCT!G30</f>
        <v>#REF!</v>
      </c>
      <c r="H30" s="58" t="e">
        <f>+ACUMSEP!H30+OCT!H30</f>
        <v>#REF!</v>
      </c>
      <c r="I30" s="58" t="e">
        <f>+ACUMSEP!I30+OCT!I30</f>
        <v>#REF!</v>
      </c>
      <c r="J30" s="58" t="e">
        <f>+ACUMSEP!J30+OCT!J30</f>
        <v>#REF!</v>
      </c>
      <c r="K30" s="58" t="e">
        <f>+ACUMSEP!K30+OCT!K30</f>
        <v>#REF!</v>
      </c>
      <c r="L30" s="58" t="e">
        <f>+OCT!L30+ACUMSEP!L30</f>
        <v>#REF!</v>
      </c>
      <c r="M30" s="58"/>
      <c r="N30" s="7" t="e">
        <f t="shared" si="0"/>
        <v>#REF!</v>
      </c>
      <c r="P30" s="47"/>
    </row>
    <row r="31" spans="1:16">
      <c r="A31" s="42"/>
      <c r="C31" s="5" t="s">
        <v>32</v>
      </c>
      <c r="D31" s="58" t="e">
        <f>+ACUMSEP!D31+OCT!D31</f>
        <v>#REF!</v>
      </c>
      <c r="E31" s="58" t="e">
        <f>+ACUMSEP!E31+OCT!E31</f>
        <v>#REF!</v>
      </c>
      <c r="F31" s="58" t="e">
        <f>+ACUMSEP!F31+OCT!F31</f>
        <v>#REF!</v>
      </c>
      <c r="G31" s="58" t="e">
        <f>+ACUMSEP!G31+OCT!G31</f>
        <v>#REF!</v>
      </c>
      <c r="H31" s="58" t="e">
        <f>+ACUMSEP!H31+OCT!H31</f>
        <v>#REF!</v>
      </c>
      <c r="I31" s="58" t="e">
        <f>+ACUMSEP!I31+OCT!I31</f>
        <v>#REF!</v>
      </c>
      <c r="J31" s="58" t="e">
        <f>+ACUMSEP!J31+OCT!J31</f>
        <v>#REF!</v>
      </c>
      <c r="K31" s="58" t="e">
        <f>+ACUMSEP!K31+OCT!K31</f>
        <v>#REF!</v>
      </c>
      <c r="L31" s="58" t="e">
        <f>+OCT!L31+ACUMSEP!L31</f>
        <v>#REF!</v>
      </c>
      <c r="M31" s="58"/>
      <c r="N31" s="7" t="e">
        <f t="shared" si="0"/>
        <v>#REF!</v>
      </c>
      <c r="P31" s="47"/>
    </row>
    <row r="32" spans="1:16">
      <c r="A32" s="42"/>
      <c r="C32" s="5" t="s">
        <v>33</v>
      </c>
      <c r="D32" s="58" t="e">
        <f>+ACUMSEP!D32+OCT!D32</f>
        <v>#REF!</v>
      </c>
      <c r="E32" s="58" t="e">
        <f>+ACUMSEP!E32+OCT!E32</f>
        <v>#REF!</v>
      </c>
      <c r="F32" s="58" t="e">
        <f>+ACUMSEP!F32+OCT!F32</f>
        <v>#REF!</v>
      </c>
      <c r="G32" s="58" t="e">
        <f>+ACUMSEP!G32+OCT!G32</f>
        <v>#REF!</v>
      </c>
      <c r="H32" s="58" t="e">
        <f>+ACUMSEP!H32+OCT!H32</f>
        <v>#REF!</v>
      </c>
      <c r="I32" s="58" t="e">
        <f>+ACUMSEP!I32+OCT!I32</f>
        <v>#REF!</v>
      </c>
      <c r="J32" s="58" t="e">
        <f>+ACUMSEP!J32+OCT!J32</f>
        <v>#REF!</v>
      </c>
      <c r="K32" s="58" t="e">
        <f>+ACUMSEP!K32+OCT!K32</f>
        <v>#REF!</v>
      </c>
      <c r="L32" s="58" t="e">
        <f>+OCT!L32+ACUMSEP!L32</f>
        <v>#REF!</v>
      </c>
      <c r="M32" s="58"/>
      <c r="N32" s="7" t="e">
        <f t="shared" si="0"/>
        <v>#REF!</v>
      </c>
      <c r="P32" s="47"/>
    </row>
    <row r="33" spans="1:16">
      <c r="A33" s="42"/>
      <c r="C33" s="5" t="s">
        <v>34</v>
      </c>
      <c r="D33" s="58" t="e">
        <f>+ACUMSEP!D33+OCT!D33</f>
        <v>#REF!</v>
      </c>
      <c r="E33" s="58" t="e">
        <f>+ACUMSEP!E33+OCT!E33</f>
        <v>#REF!</v>
      </c>
      <c r="F33" s="58" t="e">
        <f>+ACUMSEP!F33+OCT!F33</f>
        <v>#REF!</v>
      </c>
      <c r="G33" s="58" t="e">
        <f>+ACUMSEP!G33+OCT!G33</f>
        <v>#REF!</v>
      </c>
      <c r="H33" s="58" t="e">
        <f>+ACUMSEP!H33+OCT!H33</f>
        <v>#REF!</v>
      </c>
      <c r="I33" s="58" t="e">
        <f>+ACUMSEP!I33+OCT!I33</f>
        <v>#REF!</v>
      </c>
      <c r="J33" s="58" t="e">
        <f>+ACUMSEP!J33+OCT!J33</f>
        <v>#REF!</v>
      </c>
      <c r="K33" s="58" t="e">
        <f>+ACUMSEP!K33+OCT!K33</f>
        <v>#REF!</v>
      </c>
      <c r="L33" s="58" t="e">
        <f>+OCT!L33+ACUMSEP!L33</f>
        <v>#REF!</v>
      </c>
      <c r="M33" s="58"/>
      <c r="N33" s="7" t="e">
        <f t="shared" si="0"/>
        <v>#REF!</v>
      </c>
      <c r="P33" s="47"/>
    </row>
    <row r="34" spans="1:16">
      <c r="A34" s="42"/>
      <c r="C34" s="5" t="s">
        <v>114</v>
      </c>
      <c r="D34" s="58" t="e">
        <f>+ACUMSEP!D34+OCT!D34</f>
        <v>#REF!</v>
      </c>
      <c r="E34" s="58" t="e">
        <f>+ACUMSEP!E34+OCT!E34</f>
        <v>#REF!</v>
      </c>
      <c r="F34" s="58" t="e">
        <f>+ACUMSEP!F34+OCT!F34</f>
        <v>#REF!</v>
      </c>
      <c r="G34" s="58" t="e">
        <f>+ACUMSEP!G34+OCT!G34</f>
        <v>#REF!</v>
      </c>
      <c r="H34" s="58" t="e">
        <f>+ACUMSEP!H34+OCT!H34</f>
        <v>#REF!</v>
      </c>
      <c r="I34" s="58" t="e">
        <f>+ACUMSEP!I34+OCT!I34</f>
        <v>#REF!</v>
      </c>
      <c r="J34" s="58" t="e">
        <f>+ACUMSEP!J34+OCT!J34</f>
        <v>#REF!</v>
      </c>
      <c r="K34" s="58" t="e">
        <f>+ACUMSEP!K34+OCT!K34</f>
        <v>#REF!</v>
      </c>
      <c r="L34" s="58" t="e">
        <f>+OCT!L34+ACUMSEP!L34</f>
        <v>#REF!</v>
      </c>
      <c r="M34" s="58"/>
      <c r="N34" s="7" t="e">
        <f t="shared" si="0"/>
        <v>#REF!</v>
      </c>
      <c r="P34" s="47"/>
    </row>
    <row r="35" spans="1:16">
      <c r="A35" s="42"/>
      <c r="C35" s="5" t="s">
        <v>36</v>
      </c>
      <c r="D35" s="58" t="e">
        <f>+ACUMSEP!D35+OCT!D35</f>
        <v>#REF!</v>
      </c>
      <c r="E35" s="58" t="e">
        <f>+ACUMSEP!E35+OCT!E35</f>
        <v>#REF!</v>
      </c>
      <c r="F35" s="58" t="e">
        <f>+ACUMSEP!F35+OCT!F35</f>
        <v>#REF!</v>
      </c>
      <c r="G35" s="58" t="e">
        <f>+ACUMSEP!G35+OCT!G35</f>
        <v>#REF!</v>
      </c>
      <c r="H35" s="58" t="e">
        <f>+ACUMSEP!H35+OCT!H35</f>
        <v>#REF!</v>
      </c>
      <c r="I35" s="58" t="e">
        <f>+ACUMSEP!I35+OCT!I35</f>
        <v>#REF!</v>
      </c>
      <c r="J35" s="58" t="e">
        <f>+ACUMSEP!J35+OCT!J35</f>
        <v>#REF!</v>
      </c>
      <c r="K35" s="58" t="e">
        <f>+ACUMSEP!K35+OCT!K35</f>
        <v>#REF!</v>
      </c>
      <c r="L35" s="58" t="e">
        <f>+OCT!L35+ACUMSEP!L35</f>
        <v>#REF!</v>
      </c>
      <c r="M35" s="58"/>
      <c r="N35" s="7" t="e">
        <f t="shared" si="0"/>
        <v>#REF!</v>
      </c>
      <c r="P35" s="47"/>
    </row>
    <row r="36" spans="1:16">
      <c r="A36" s="42"/>
      <c r="C36" s="5" t="s">
        <v>37</v>
      </c>
      <c r="D36" s="58" t="e">
        <f>+ACUMSEP!D36+OCT!D36</f>
        <v>#REF!</v>
      </c>
      <c r="E36" s="58" t="e">
        <f>+ACUMSEP!E36+OCT!E36</f>
        <v>#REF!</v>
      </c>
      <c r="F36" s="58" t="e">
        <f>+ACUMSEP!F36+OCT!F36</f>
        <v>#REF!</v>
      </c>
      <c r="G36" s="58" t="e">
        <f>+ACUMSEP!G36+OCT!G36</f>
        <v>#REF!</v>
      </c>
      <c r="H36" s="58" t="e">
        <f>+ACUMSEP!H36+OCT!H36</f>
        <v>#REF!</v>
      </c>
      <c r="I36" s="58" t="e">
        <f>+ACUMSEP!I36+OCT!I36</f>
        <v>#REF!</v>
      </c>
      <c r="J36" s="58" t="e">
        <f>+ACUMSEP!J36+OCT!J36</f>
        <v>#REF!</v>
      </c>
      <c r="K36" s="58" t="e">
        <f>+ACUMSEP!K36+OCT!K36</f>
        <v>#REF!</v>
      </c>
      <c r="L36" s="58" t="e">
        <f>+OCT!L36+ACUMSEP!L36</f>
        <v>#REF!</v>
      </c>
      <c r="M36" s="58"/>
      <c r="N36" s="7" t="e">
        <f t="shared" si="0"/>
        <v>#REF!</v>
      </c>
      <c r="P36" s="47"/>
    </row>
    <row r="37" spans="1:16">
      <c r="A37" s="42"/>
      <c r="C37" s="5" t="s">
        <v>38</v>
      </c>
      <c r="D37" s="58" t="e">
        <f>+ACUMSEP!D37+OCT!D37</f>
        <v>#REF!</v>
      </c>
      <c r="E37" s="58" t="e">
        <f>+ACUMSEP!E37+OCT!E37</f>
        <v>#REF!</v>
      </c>
      <c r="F37" s="58" t="e">
        <f>+ACUMSEP!F37+OCT!F37</f>
        <v>#REF!</v>
      </c>
      <c r="G37" s="58" t="e">
        <f>+ACUMSEP!G37+OCT!G37</f>
        <v>#REF!</v>
      </c>
      <c r="H37" s="58" t="e">
        <f>+ACUMSEP!H37+OCT!H37</f>
        <v>#REF!</v>
      </c>
      <c r="I37" s="58" t="e">
        <f>+ACUMSEP!I37+OCT!I37</f>
        <v>#REF!</v>
      </c>
      <c r="J37" s="58" t="e">
        <f>+ACUMSEP!J37+OCT!J37</f>
        <v>#REF!</v>
      </c>
      <c r="K37" s="58" t="e">
        <f>+ACUMSEP!K37+OCT!K37</f>
        <v>#REF!</v>
      </c>
      <c r="L37" s="58" t="e">
        <f>+OCT!L37+ACUMSEP!L37</f>
        <v>#REF!</v>
      </c>
      <c r="M37" s="58"/>
      <c r="N37" s="7" t="e">
        <f t="shared" si="0"/>
        <v>#REF!</v>
      </c>
      <c r="P37" s="47"/>
    </row>
    <row r="38" spans="1:16">
      <c r="A38" s="42"/>
      <c r="C38" s="5" t="s">
        <v>39</v>
      </c>
      <c r="D38" s="58" t="e">
        <f>+ACUMSEP!D38+OCT!D38</f>
        <v>#REF!</v>
      </c>
      <c r="E38" s="58" t="e">
        <f>+ACUMSEP!E38+OCT!E38</f>
        <v>#REF!</v>
      </c>
      <c r="F38" s="58" t="e">
        <f>+ACUMSEP!F38+OCT!F38</f>
        <v>#REF!</v>
      </c>
      <c r="G38" s="58" t="e">
        <f>+ACUMSEP!G38+OCT!G38</f>
        <v>#REF!</v>
      </c>
      <c r="H38" s="58" t="e">
        <f>+ACUMSEP!H38+OCT!H38</f>
        <v>#REF!</v>
      </c>
      <c r="I38" s="58" t="e">
        <f>+ACUMSEP!I38+OCT!I38</f>
        <v>#REF!</v>
      </c>
      <c r="J38" s="58" t="e">
        <f>+ACUMSEP!J38+OCT!J38</f>
        <v>#REF!</v>
      </c>
      <c r="K38" s="58" t="e">
        <f>+ACUMSEP!K38+OCT!K38</f>
        <v>#REF!</v>
      </c>
      <c r="L38" s="58" t="e">
        <f>+OCT!L38+ACUMSEP!L38</f>
        <v>#REF!</v>
      </c>
      <c r="M38" s="58"/>
      <c r="N38" s="7" t="e">
        <f t="shared" si="0"/>
        <v>#REF!</v>
      </c>
      <c r="P38" s="47"/>
    </row>
    <row r="39" spans="1:16">
      <c r="A39" s="42"/>
      <c r="C39" s="5" t="s">
        <v>40</v>
      </c>
      <c r="D39" s="58" t="e">
        <f>+ACUMSEP!D39+OCT!D39</f>
        <v>#REF!</v>
      </c>
      <c r="E39" s="58" t="e">
        <f>+ACUMSEP!E39+OCT!E39</f>
        <v>#REF!</v>
      </c>
      <c r="F39" s="58" t="e">
        <f>+ACUMSEP!F39+OCT!F39</f>
        <v>#REF!</v>
      </c>
      <c r="G39" s="58" t="e">
        <f>+ACUMSEP!G39+OCT!G39</f>
        <v>#REF!</v>
      </c>
      <c r="H39" s="58" t="e">
        <f>+ACUMSEP!H39+OCT!H39</f>
        <v>#REF!</v>
      </c>
      <c r="I39" s="58" t="e">
        <f>+ACUMSEP!I39+OCT!I39</f>
        <v>#REF!</v>
      </c>
      <c r="J39" s="58" t="e">
        <f>+ACUMSEP!J39+OCT!J39</f>
        <v>#REF!</v>
      </c>
      <c r="K39" s="58" t="e">
        <f>+ACUMSEP!K39+OCT!K39</f>
        <v>#REF!</v>
      </c>
      <c r="L39" s="58" t="e">
        <f>+OCT!L39+ACUMSEP!L39</f>
        <v>#REF!</v>
      </c>
      <c r="M39" s="58"/>
      <c r="N39" s="7" t="e">
        <f t="shared" si="0"/>
        <v>#REF!</v>
      </c>
      <c r="P39" s="47"/>
    </row>
    <row r="40" spans="1:16">
      <c r="A40" s="42"/>
      <c r="C40" s="5" t="s">
        <v>41</v>
      </c>
      <c r="D40" s="58" t="e">
        <f>+ACUMSEP!D40+OCT!D40</f>
        <v>#REF!</v>
      </c>
      <c r="E40" s="58" t="e">
        <f>+ACUMSEP!E40+OCT!E40</f>
        <v>#REF!</v>
      </c>
      <c r="F40" s="58" t="e">
        <f>+ACUMSEP!F40+OCT!F40</f>
        <v>#REF!</v>
      </c>
      <c r="G40" s="58" t="e">
        <f>+ACUMSEP!G40+OCT!G40</f>
        <v>#REF!</v>
      </c>
      <c r="H40" s="58" t="e">
        <f>+ACUMSEP!H40+OCT!H40</f>
        <v>#REF!</v>
      </c>
      <c r="I40" s="58" t="e">
        <f>+ACUMSEP!I40+OCT!I40</f>
        <v>#REF!</v>
      </c>
      <c r="J40" s="58" t="e">
        <f>+ACUMSEP!J40+OCT!J40</f>
        <v>#REF!</v>
      </c>
      <c r="K40" s="58" t="e">
        <f>+ACUMSEP!K40+OCT!K40</f>
        <v>#REF!</v>
      </c>
      <c r="L40" s="58" t="e">
        <f>+OCT!L40+ACUMSEP!L40</f>
        <v>#REF!</v>
      </c>
      <c r="M40" s="58"/>
      <c r="N40" s="7" t="e">
        <f t="shared" si="0"/>
        <v>#REF!</v>
      </c>
      <c r="P40" s="47"/>
    </row>
    <row r="41" spans="1:16">
      <c r="A41" s="42"/>
      <c r="C41" s="5" t="s">
        <v>42</v>
      </c>
      <c r="D41" s="58" t="e">
        <f>+ACUMSEP!D41+OCT!D41</f>
        <v>#REF!</v>
      </c>
      <c r="E41" s="58" t="e">
        <f>+ACUMSEP!E41+OCT!E41</f>
        <v>#REF!</v>
      </c>
      <c r="F41" s="58" t="e">
        <f>+ACUMSEP!F41+OCT!F41</f>
        <v>#REF!</v>
      </c>
      <c r="G41" s="58" t="e">
        <f>+ACUMSEP!G41+OCT!G41</f>
        <v>#REF!</v>
      </c>
      <c r="H41" s="58" t="e">
        <f>+ACUMSEP!H41+OCT!H41</f>
        <v>#REF!</v>
      </c>
      <c r="I41" s="58" t="e">
        <f>+ACUMSEP!I41+OCT!I41</f>
        <v>#REF!</v>
      </c>
      <c r="J41" s="58" t="e">
        <f>+ACUMSEP!J41+OCT!J41</f>
        <v>#REF!</v>
      </c>
      <c r="K41" s="58" t="e">
        <f>+ACUMSEP!K41+OCT!K41</f>
        <v>#REF!</v>
      </c>
      <c r="L41" s="58" t="e">
        <f>+OCT!L41+ACUMSEP!L41</f>
        <v>#REF!</v>
      </c>
      <c r="M41" s="58"/>
      <c r="N41" s="7" t="e">
        <f t="shared" si="0"/>
        <v>#REF!</v>
      </c>
      <c r="P41" s="47"/>
    </row>
    <row r="42" spans="1:16">
      <c r="A42" s="42"/>
      <c r="C42" s="5" t="s">
        <v>115</v>
      </c>
      <c r="D42" s="58" t="e">
        <f>+ACUMSEP!D42+OCT!D42</f>
        <v>#REF!</v>
      </c>
      <c r="E42" s="58" t="e">
        <f>+ACUMSEP!E42+OCT!E42</f>
        <v>#REF!</v>
      </c>
      <c r="F42" s="58" t="e">
        <f>+ACUMSEP!F42+OCT!F42</f>
        <v>#REF!</v>
      </c>
      <c r="G42" s="58" t="e">
        <f>+ACUMSEP!G42+OCT!G42</f>
        <v>#REF!</v>
      </c>
      <c r="H42" s="58" t="e">
        <f>+ACUMSEP!H42+OCT!H42</f>
        <v>#REF!</v>
      </c>
      <c r="I42" s="58" t="e">
        <f>+ACUMSEP!I42+OCT!I42</f>
        <v>#REF!</v>
      </c>
      <c r="J42" s="58" t="e">
        <f>+ACUMSEP!J42+OCT!J42</f>
        <v>#REF!</v>
      </c>
      <c r="K42" s="58" t="e">
        <f>+ACUMSEP!K42+OCT!K42</f>
        <v>#REF!</v>
      </c>
      <c r="L42" s="58" t="e">
        <f>+OCT!L42+ACUMSEP!L42</f>
        <v>#REF!</v>
      </c>
      <c r="M42" s="58"/>
      <c r="N42" s="7" t="e">
        <f t="shared" ref="N42:N67" si="1">SUM(D42:L42)</f>
        <v>#REF!</v>
      </c>
      <c r="P42" s="47"/>
    </row>
    <row r="43" spans="1:16">
      <c r="A43" s="42"/>
      <c r="C43" s="5" t="s">
        <v>116</v>
      </c>
      <c r="D43" s="58" t="e">
        <f>+ACUMSEP!D43+OCT!D43</f>
        <v>#REF!</v>
      </c>
      <c r="E43" s="58" t="e">
        <f>+ACUMSEP!E43+OCT!E43</f>
        <v>#REF!</v>
      </c>
      <c r="F43" s="58" t="e">
        <f>+ACUMSEP!F43+OCT!F43</f>
        <v>#REF!</v>
      </c>
      <c r="G43" s="58" t="e">
        <f>+ACUMSEP!G43+OCT!G43</f>
        <v>#REF!</v>
      </c>
      <c r="H43" s="58" t="e">
        <f>+ACUMSEP!H43+OCT!H43</f>
        <v>#REF!</v>
      </c>
      <c r="I43" s="58" t="e">
        <f>+ACUMSEP!I43+OCT!I43</f>
        <v>#REF!</v>
      </c>
      <c r="J43" s="58" t="e">
        <f>+ACUMSEP!J43+OCT!J43</f>
        <v>#REF!</v>
      </c>
      <c r="K43" s="58" t="e">
        <f>+ACUMSEP!K43+OCT!K43</f>
        <v>#REF!</v>
      </c>
      <c r="L43" s="58" t="e">
        <f>+OCT!L43+ACUMSEP!L43</f>
        <v>#REF!</v>
      </c>
      <c r="M43" s="58"/>
      <c r="N43" s="7" t="e">
        <f t="shared" si="1"/>
        <v>#REF!</v>
      </c>
      <c r="P43" s="47"/>
    </row>
    <row r="44" spans="1:16">
      <c r="A44" s="42"/>
      <c r="C44" s="5" t="s">
        <v>117</v>
      </c>
      <c r="D44" s="58" t="e">
        <f>+ACUMSEP!D44+OCT!D44</f>
        <v>#REF!</v>
      </c>
      <c r="E44" s="58" t="e">
        <f>+ACUMSEP!E44+OCT!E44</f>
        <v>#REF!</v>
      </c>
      <c r="F44" s="58" t="e">
        <f>+ACUMSEP!F44+OCT!F44</f>
        <v>#REF!</v>
      </c>
      <c r="G44" s="58" t="e">
        <f>+ACUMSEP!G44+OCT!G44</f>
        <v>#REF!</v>
      </c>
      <c r="H44" s="58" t="e">
        <f>+ACUMSEP!H44+OCT!H44</f>
        <v>#REF!</v>
      </c>
      <c r="I44" s="58" t="e">
        <f>+ACUMSEP!I44+OCT!I44</f>
        <v>#REF!</v>
      </c>
      <c r="J44" s="58" t="e">
        <f>+ACUMSEP!J44+OCT!J44</f>
        <v>#REF!</v>
      </c>
      <c r="K44" s="58" t="e">
        <f>+ACUMSEP!K44+OCT!K44</f>
        <v>#REF!</v>
      </c>
      <c r="L44" s="58" t="e">
        <f>+OCT!L44+ACUMSEP!L44</f>
        <v>#REF!</v>
      </c>
      <c r="M44" s="58"/>
      <c r="N44" s="7" t="e">
        <f t="shared" si="1"/>
        <v>#REF!</v>
      </c>
      <c r="P44" s="47"/>
    </row>
    <row r="45" spans="1:16">
      <c r="A45" s="42"/>
      <c r="C45" s="5" t="s">
        <v>46</v>
      </c>
      <c r="D45" s="58" t="e">
        <f>+ACUMSEP!D45+OCT!D45</f>
        <v>#REF!</v>
      </c>
      <c r="E45" s="58" t="e">
        <f>+ACUMSEP!E45+OCT!E45</f>
        <v>#REF!</v>
      </c>
      <c r="F45" s="58" t="e">
        <f>+ACUMSEP!F45+OCT!F45</f>
        <v>#REF!</v>
      </c>
      <c r="G45" s="58" t="e">
        <f>+ACUMSEP!G45+OCT!G45</f>
        <v>#REF!</v>
      </c>
      <c r="H45" s="58" t="e">
        <f>+ACUMSEP!H45+OCT!H45</f>
        <v>#REF!</v>
      </c>
      <c r="I45" s="58" t="e">
        <f>+ACUMSEP!I45+OCT!I45</f>
        <v>#REF!</v>
      </c>
      <c r="J45" s="58" t="e">
        <f>+ACUMSEP!J45+OCT!J45</f>
        <v>#REF!</v>
      </c>
      <c r="K45" s="58" t="e">
        <f>+ACUMSEP!K45+OCT!K45</f>
        <v>#REF!</v>
      </c>
      <c r="L45" s="58" t="e">
        <f>+OCT!L45+ACUMSEP!L45</f>
        <v>#REF!</v>
      </c>
      <c r="M45" s="58"/>
      <c r="N45" s="7" t="e">
        <f t="shared" si="1"/>
        <v>#REF!</v>
      </c>
      <c r="P45" s="47"/>
    </row>
    <row r="46" spans="1:16">
      <c r="A46" s="42"/>
      <c r="C46" s="5" t="s">
        <v>47</v>
      </c>
      <c r="D46" s="58" t="e">
        <f>+ACUMSEP!D46+OCT!D46</f>
        <v>#REF!</v>
      </c>
      <c r="E46" s="58" t="e">
        <f>+ACUMSEP!E46+OCT!E46</f>
        <v>#REF!</v>
      </c>
      <c r="F46" s="58" t="e">
        <f>+ACUMSEP!F46+OCT!F46</f>
        <v>#REF!</v>
      </c>
      <c r="G46" s="58" t="e">
        <f>+ACUMSEP!G46+OCT!G46</f>
        <v>#REF!</v>
      </c>
      <c r="H46" s="58" t="e">
        <f>+ACUMSEP!H46+OCT!H46</f>
        <v>#REF!</v>
      </c>
      <c r="I46" s="58" t="e">
        <f>+ACUMSEP!I46+OCT!I46</f>
        <v>#REF!</v>
      </c>
      <c r="J46" s="58" t="e">
        <f>+ACUMSEP!J46+OCT!J46</f>
        <v>#REF!</v>
      </c>
      <c r="K46" s="58" t="e">
        <f>+ACUMSEP!K46+OCT!K46</f>
        <v>#REF!</v>
      </c>
      <c r="L46" s="58" t="e">
        <f>+OCT!L46+ACUMSEP!L46</f>
        <v>#REF!</v>
      </c>
      <c r="M46" s="58"/>
      <c r="N46" s="7" t="e">
        <f t="shared" si="1"/>
        <v>#REF!</v>
      </c>
      <c r="P46" s="47"/>
    </row>
    <row r="47" spans="1:16">
      <c r="A47" s="42"/>
      <c r="C47" s="5" t="s">
        <v>48</v>
      </c>
      <c r="D47" s="58" t="e">
        <f>+ACUMSEP!D47+OCT!D47</f>
        <v>#REF!</v>
      </c>
      <c r="E47" s="58" t="e">
        <f>+ACUMSEP!E47+OCT!E47</f>
        <v>#REF!</v>
      </c>
      <c r="F47" s="58" t="e">
        <f>+ACUMSEP!F47+OCT!F47</f>
        <v>#REF!</v>
      </c>
      <c r="G47" s="58" t="e">
        <f>+ACUMSEP!G47+OCT!G47</f>
        <v>#REF!</v>
      </c>
      <c r="H47" s="58" t="e">
        <f>+ACUMSEP!H47+OCT!H47</f>
        <v>#REF!</v>
      </c>
      <c r="I47" s="58" t="e">
        <f>+ACUMSEP!I47+OCT!I47</f>
        <v>#REF!</v>
      </c>
      <c r="J47" s="58" t="e">
        <f>+ACUMSEP!J47+OCT!J47</f>
        <v>#REF!</v>
      </c>
      <c r="K47" s="58" t="e">
        <f>+ACUMSEP!K47+OCT!K47</f>
        <v>#REF!</v>
      </c>
      <c r="L47" s="58" t="e">
        <f>+OCT!L47+ACUMSEP!L47</f>
        <v>#REF!</v>
      </c>
      <c r="M47" s="58"/>
      <c r="N47" s="7" t="e">
        <f t="shared" si="1"/>
        <v>#REF!</v>
      </c>
      <c r="P47" s="47"/>
    </row>
    <row r="48" spans="1:16">
      <c r="A48" s="42"/>
      <c r="C48" s="5" t="s">
        <v>118</v>
      </c>
      <c r="D48" s="58" t="e">
        <f>+ACUMSEP!D48+OCT!D48</f>
        <v>#REF!</v>
      </c>
      <c r="E48" s="58" t="e">
        <f>+ACUMSEP!E48+OCT!E48</f>
        <v>#REF!</v>
      </c>
      <c r="F48" s="58" t="e">
        <f>+ACUMSEP!F48+OCT!F48</f>
        <v>#REF!</v>
      </c>
      <c r="G48" s="58" t="e">
        <f>+ACUMSEP!G48+OCT!G48</f>
        <v>#REF!</v>
      </c>
      <c r="H48" s="58" t="e">
        <f>+ACUMSEP!H48+OCT!H48</f>
        <v>#REF!</v>
      </c>
      <c r="I48" s="58" t="e">
        <f>+ACUMSEP!I48+OCT!I48</f>
        <v>#REF!</v>
      </c>
      <c r="J48" s="58" t="e">
        <f>+ACUMSEP!J48+OCT!J48</f>
        <v>#REF!</v>
      </c>
      <c r="K48" s="58" t="e">
        <f>+ACUMSEP!K48+OCT!K48</f>
        <v>#REF!</v>
      </c>
      <c r="L48" s="58" t="e">
        <f>+OCT!L48+ACUMSEP!L48</f>
        <v>#REF!</v>
      </c>
      <c r="M48" s="58"/>
      <c r="N48" s="7" t="e">
        <f t="shared" si="1"/>
        <v>#REF!</v>
      </c>
      <c r="P48" s="47"/>
    </row>
    <row r="49" spans="1:16">
      <c r="A49" s="42"/>
      <c r="C49" s="5" t="s">
        <v>119</v>
      </c>
      <c r="D49" s="58" t="e">
        <f>+ACUMSEP!D49+OCT!D49</f>
        <v>#REF!</v>
      </c>
      <c r="E49" s="58" t="e">
        <f>+ACUMSEP!E49+OCT!E49</f>
        <v>#REF!</v>
      </c>
      <c r="F49" s="58" t="e">
        <f>+ACUMSEP!F49+OCT!F49</f>
        <v>#REF!</v>
      </c>
      <c r="G49" s="58" t="e">
        <f>+ACUMSEP!G49+OCT!G49</f>
        <v>#REF!</v>
      </c>
      <c r="H49" s="58" t="e">
        <f>+ACUMSEP!H49+OCT!H49</f>
        <v>#REF!</v>
      </c>
      <c r="I49" s="58" t="e">
        <f>+ACUMSEP!I49+OCT!I49</f>
        <v>#REF!</v>
      </c>
      <c r="J49" s="58" t="e">
        <f>+ACUMSEP!J49+OCT!J49</f>
        <v>#REF!</v>
      </c>
      <c r="K49" s="58" t="e">
        <f>+ACUMSEP!K49+OCT!K49</f>
        <v>#REF!</v>
      </c>
      <c r="L49" s="58" t="e">
        <f>+OCT!L49+ACUMSEP!L49</f>
        <v>#REF!</v>
      </c>
      <c r="M49" s="58"/>
      <c r="N49" s="7" t="e">
        <f t="shared" si="1"/>
        <v>#REF!</v>
      </c>
      <c r="P49" s="47"/>
    </row>
    <row r="50" spans="1:16">
      <c r="A50" s="42"/>
      <c r="C50" s="5" t="s">
        <v>120</v>
      </c>
      <c r="D50" s="58" t="e">
        <f>+ACUMSEP!D50+OCT!D50</f>
        <v>#REF!</v>
      </c>
      <c r="E50" s="58" t="e">
        <f>+ACUMSEP!E50+OCT!E50</f>
        <v>#REF!</v>
      </c>
      <c r="F50" s="58" t="e">
        <f>+ACUMSEP!F50+OCT!F50</f>
        <v>#REF!</v>
      </c>
      <c r="G50" s="58" t="e">
        <f>+ACUMSEP!G50+OCT!G50</f>
        <v>#REF!</v>
      </c>
      <c r="H50" s="58" t="e">
        <f>+ACUMSEP!H50+OCT!H50</f>
        <v>#REF!</v>
      </c>
      <c r="I50" s="58" t="e">
        <f>+ACUMSEP!I50+OCT!I50</f>
        <v>#REF!</v>
      </c>
      <c r="J50" s="58" t="e">
        <f>+ACUMSEP!J50+OCT!J50</f>
        <v>#REF!</v>
      </c>
      <c r="K50" s="58" t="e">
        <f>+ACUMSEP!K50+OCT!K50</f>
        <v>#REF!</v>
      </c>
      <c r="L50" s="58" t="e">
        <f>+OCT!L50+ACUMSEP!L50</f>
        <v>#REF!</v>
      </c>
      <c r="M50" s="58"/>
      <c r="N50" s="7" t="e">
        <f t="shared" si="1"/>
        <v>#REF!</v>
      </c>
      <c r="P50" s="47"/>
    </row>
    <row r="51" spans="1:16">
      <c r="A51" s="42"/>
      <c r="C51" s="5" t="s">
        <v>52</v>
      </c>
      <c r="D51" s="58" t="e">
        <f>+ACUMSEP!D51+OCT!D51</f>
        <v>#REF!</v>
      </c>
      <c r="E51" s="58" t="e">
        <f>+ACUMSEP!E51+OCT!E51</f>
        <v>#REF!</v>
      </c>
      <c r="F51" s="58" t="e">
        <f>+ACUMSEP!F51+OCT!F51</f>
        <v>#REF!</v>
      </c>
      <c r="G51" s="58" t="e">
        <f>+ACUMSEP!G51+OCT!G51</f>
        <v>#REF!</v>
      </c>
      <c r="H51" s="58" t="e">
        <f>+ACUMSEP!H51+OCT!H51</f>
        <v>#REF!</v>
      </c>
      <c r="I51" s="58" t="e">
        <f>+ACUMSEP!I51+OCT!I51</f>
        <v>#REF!</v>
      </c>
      <c r="J51" s="58" t="e">
        <f>+ACUMSEP!J51+OCT!J51</f>
        <v>#REF!</v>
      </c>
      <c r="K51" s="58" t="e">
        <f>+ACUMSEP!K51+OCT!K51</f>
        <v>#REF!</v>
      </c>
      <c r="L51" s="58" t="e">
        <f>+OCT!L51+ACUMSEP!L51</f>
        <v>#REF!</v>
      </c>
      <c r="M51" s="58"/>
      <c r="N51" s="7" t="e">
        <f t="shared" si="1"/>
        <v>#REF!</v>
      </c>
      <c r="P51" s="47"/>
    </row>
    <row r="52" spans="1:16">
      <c r="A52" s="42"/>
      <c r="C52" s="5" t="s">
        <v>121</v>
      </c>
      <c r="D52" s="58" t="e">
        <f>+ACUMSEP!D52+OCT!D52</f>
        <v>#REF!</v>
      </c>
      <c r="E52" s="58" t="e">
        <f>+ACUMSEP!E52+OCT!E52</f>
        <v>#REF!</v>
      </c>
      <c r="F52" s="58" t="e">
        <f>+ACUMSEP!F52+OCT!F52</f>
        <v>#REF!</v>
      </c>
      <c r="G52" s="58" t="e">
        <f>+ACUMSEP!G52+OCT!G52</f>
        <v>#REF!</v>
      </c>
      <c r="H52" s="58" t="e">
        <f>+ACUMSEP!H52+OCT!H52</f>
        <v>#REF!</v>
      </c>
      <c r="I52" s="58" t="e">
        <f>+ACUMSEP!I52+OCT!I52</f>
        <v>#REF!</v>
      </c>
      <c r="J52" s="58" t="e">
        <f>+ACUMSEP!J52+OCT!J52</f>
        <v>#REF!</v>
      </c>
      <c r="K52" s="58" t="e">
        <f>+ACUMSEP!K52+OCT!K52</f>
        <v>#REF!</v>
      </c>
      <c r="L52" s="58" t="e">
        <f>+OCT!L52+ACUMSEP!L52</f>
        <v>#REF!</v>
      </c>
      <c r="M52" s="58"/>
      <c r="N52" s="7" t="e">
        <f t="shared" si="1"/>
        <v>#REF!</v>
      </c>
      <c r="P52" s="47"/>
    </row>
    <row r="53" spans="1:16">
      <c r="A53" s="42"/>
      <c r="C53" s="5" t="s">
        <v>54</v>
      </c>
      <c r="D53" s="58" t="e">
        <f>+ACUMSEP!D53+OCT!D53</f>
        <v>#REF!</v>
      </c>
      <c r="E53" s="58" t="e">
        <f>+ACUMSEP!E53+OCT!E53</f>
        <v>#REF!</v>
      </c>
      <c r="F53" s="58" t="e">
        <f>+ACUMSEP!F53+OCT!F53</f>
        <v>#REF!</v>
      </c>
      <c r="G53" s="58" t="e">
        <f>+ACUMSEP!G53+OCT!G53</f>
        <v>#REF!</v>
      </c>
      <c r="H53" s="58" t="e">
        <f>+ACUMSEP!H53+OCT!H53</f>
        <v>#REF!</v>
      </c>
      <c r="I53" s="58" t="e">
        <f>+ACUMSEP!I53+OCT!I53</f>
        <v>#REF!</v>
      </c>
      <c r="J53" s="58" t="e">
        <f>+ACUMSEP!J53+OCT!J53</f>
        <v>#REF!</v>
      </c>
      <c r="K53" s="58" t="e">
        <f>+ACUMSEP!K53+OCT!K53</f>
        <v>#REF!</v>
      </c>
      <c r="L53" s="58" t="e">
        <f>+OCT!L53+ACUMSEP!L53</f>
        <v>#REF!</v>
      </c>
      <c r="M53" s="58"/>
      <c r="N53" s="7" t="e">
        <f t="shared" si="1"/>
        <v>#REF!</v>
      </c>
      <c r="P53" s="47"/>
    </row>
    <row r="54" spans="1:16">
      <c r="A54" s="42"/>
      <c r="C54" s="5" t="s">
        <v>122</v>
      </c>
      <c r="D54" s="58" t="e">
        <f>+ACUMSEP!D54+OCT!D54</f>
        <v>#REF!</v>
      </c>
      <c r="E54" s="58" t="e">
        <f>+ACUMSEP!E54+OCT!E54</f>
        <v>#REF!</v>
      </c>
      <c r="F54" s="58" t="e">
        <f>+ACUMSEP!F54+OCT!F54</f>
        <v>#REF!</v>
      </c>
      <c r="G54" s="58" t="e">
        <f>+ACUMSEP!G54+OCT!G54</f>
        <v>#REF!</v>
      </c>
      <c r="H54" s="58" t="e">
        <f>+ACUMSEP!H54+OCT!H54</f>
        <v>#REF!</v>
      </c>
      <c r="I54" s="58" t="e">
        <f>+ACUMSEP!I54+OCT!I54</f>
        <v>#REF!</v>
      </c>
      <c r="J54" s="58" t="e">
        <f>+ACUMSEP!J54+OCT!J54</f>
        <v>#REF!</v>
      </c>
      <c r="K54" s="58" t="e">
        <f>+ACUMSEP!K54+OCT!K54</f>
        <v>#REF!</v>
      </c>
      <c r="L54" s="58" t="e">
        <f>+OCT!L54+ACUMSEP!L54</f>
        <v>#REF!</v>
      </c>
      <c r="M54" s="58"/>
      <c r="N54" s="7" t="e">
        <f t="shared" si="1"/>
        <v>#REF!</v>
      </c>
      <c r="P54" s="47"/>
    </row>
    <row r="55" spans="1:16">
      <c r="A55" s="42"/>
      <c r="C55" s="5" t="s">
        <v>56</v>
      </c>
      <c r="D55" s="58" t="e">
        <f>+ACUMSEP!D55+OCT!D55</f>
        <v>#REF!</v>
      </c>
      <c r="E55" s="58" t="e">
        <f>+ACUMSEP!E55+OCT!E55</f>
        <v>#REF!</v>
      </c>
      <c r="F55" s="58" t="e">
        <f>+ACUMSEP!F55+OCT!F55</f>
        <v>#REF!</v>
      </c>
      <c r="G55" s="58" t="e">
        <f>+ACUMSEP!G55+OCT!G55</f>
        <v>#REF!</v>
      </c>
      <c r="H55" s="58" t="e">
        <f>+ACUMSEP!H55+OCT!H55</f>
        <v>#REF!</v>
      </c>
      <c r="I55" s="58" t="e">
        <f>+ACUMSEP!I55+OCT!I55</f>
        <v>#REF!</v>
      </c>
      <c r="J55" s="58" t="e">
        <f>+ACUMSEP!J55+OCT!J55</f>
        <v>#REF!</v>
      </c>
      <c r="K55" s="58" t="e">
        <f>+ACUMSEP!K55+OCT!K55</f>
        <v>#REF!</v>
      </c>
      <c r="L55" s="58" t="e">
        <f>+OCT!L55+ACUMSEP!L55</f>
        <v>#REF!</v>
      </c>
      <c r="M55" s="58"/>
      <c r="N55" s="7" t="e">
        <f t="shared" si="1"/>
        <v>#REF!</v>
      </c>
      <c r="P55" s="47"/>
    </row>
    <row r="56" spans="1:16">
      <c r="A56" s="42"/>
      <c r="C56" s="5" t="s">
        <v>123</v>
      </c>
      <c r="D56" s="58" t="e">
        <f>+ACUMSEP!D56+OCT!D56</f>
        <v>#REF!</v>
      </c>
      <c r="E56" s="58" t="e">
        <f>+ACUMSEP!E56+OCT!E56</f>
        <v>#REF!</v>
      </c>
      <c r="F56" s="58" t="e">
        <f>+ACUMSEP!F56+OCT!F56</f>
        <v>#REF!</v>
      </c>
      <c r="G56" s="58" t="e">
        <f>+ACUMSEP!G56+OCT!G56</f>
        <v>#REF!</v>
      </c>
      <c r="H56" s="58" t="e">
        <f>+ACUMSEP!H56+OCT!H56</f>
        <v>#REF!</v>
      </c>
      <c r="I56" s="58" t="e">
        <f>+ACUMSEP!I56+OCT!I56</f>
        <v>#REF!</v>
      </c>
      <c r="J56" s="58" t="e">
        <f>+ACUMSEP!J56+OCT!J56</f>
        <v>#REF!</v>
      </c>
      <c r="K56" s="58" t="e">
        <f>+ACUMSEP!K56+OCT!K56</f>
        <v>#REF!</v>
      </c>
      <c r="L56" s="58" t="e">
        <f>+OCT!L56+ACUMSEP!L56</f>
        <v>#REF!</v>
      </c>
      <c r="M56" s="58"/>
      <c r="N56" s="7" t="e">
        <f t="shared" si="1"/>
        <v>#REF!</v>
      </c>
      <c r="P56" s="47"/>
    </row>
    <row r="57" spans="1:16">
      <c r="A57" s="42"/>
      <c r="C57" s="5" t="s">
        <v>124</v>
      </c>
      <c r="D57" s="58" t="e">
        <f>+ACUMSEP!D57+OCT!D57</f>
        <v>#REF!</v>
      </c>
      <c r="E57" s="58" t="e">
        <f>+ACUMSEP!E57+OCT!E57</f>
        <v>#REF!</v>
      </c>
      <c r="F57" s="58" t="e">
        <f>+ACUMSEP!F57+OCT!F57</f>
        <v>#REF!</v>
      </c>
      <c r="G57" s="58" t="e">
        <f>+ACUMSEP!G57+OCT!G57</f>
        <v>#REF!</v>
      </c>
      <c r="H57" s="58" t="e">
        <f>+ACUMSEP!H57+OCT!H57</f>
        <v>#REF!</v>
      </c>
      <c r="I57" s="58" t="e">
        <f>+ACUMSEP!I57+OCT!I57</f>
        <v>#REF!</v>
      </c>
      <c r="J57" s="58" t="e">
        <f>+ACUMSEP!J57+OCT!J57</f>
        <v>#REF!</v>
      </c>
      <c r="K57" s="58" t="e">
        <f>+ACUMSEP!K57+OCT!K57</f>
        <v>#REF!</v>
      </c>
      <c r="L57" s="58" t="e">
        <f>+OCT!L57+ACUMSEP!L57</f>
        <v>#REF!</v>
      </c>
      <c r="M57" s="58"/>
      <c r="N57" s="7" t="e">
        <f t="shared" si="1"/>
        <v>#REF!</v>
      </c>
      <c r="P57" s="47"/>
    </row>
    <row r="58" spans="1:16">
      <c r="A58" s="42"/>
      <c r="C58" s="5" t="s">
        <v>83</v>
      </c>
      <c r="D58" s="58" t="e">
        <f>+ACUMSEP!D58+OCT!D58</f>
        <v>#REF!</v>
      </c>
      <c r="E58" s="58" t="e">
        <f>+ACUMSEP!E58+OCT!E58</f>
        <v>#REF!</v>
      </c>
      <c r="F58" s="58" t="e">
        <f>+ACUMSEP!F58+OCT!F58</f>
        <v>#REF!</v>
      </c>
      <c r="G58" s="58" t="e">
        <f>+ACUMSEP!G58+OCT!G58</f>
        <v>#REF!</v>
      </c>
      <c r="H58" s="58" t="e">
        <f>+ACUMSEP!H58+OCT!H58</f>
        <v>#REF!</v>
      </c>
      <c r="I58" s="58" t="e">
        <f>+ACUMSEP!I58+OCT!I58</f>
        <v>#REF!</v>
      </c>
      <c r="J58" s="58" t="e">
        <f>+ACUMSEP!J58+OCT!J58</f>
        <v>#REF!</v>
      </c>
      <c r="K58" s="58" t="e">
        <f>+ACUMSEP!K58+OCT!K58</f>
        <v>#REF!</v>
      </c>
      <c r="L58" s="58" t="e">
        <f>+OCT!L58+ACUMSEP!L58</f>
        <v>#REF!</v>
      </c>
      <c r="M58" s="58"/>
      <c r="N58" s="7" t="e">
        <f t="shared" si="1"/>
        <v>#REF!</v>
      </c>
      <c r="P58" s="47"/>
    </row>
    <row r="59" spans="1:16">
      <c r="A59" s="42"/>
      <c r="C59" s="5" t="s">
        <v>125</v>
      </c>
      <c r="D59" s="58" t="e">
        <f>+ACUMSEP!D59+OCT!D59</f>
        <v>#REF!</v>
      </c>
      <c r="E59" s="58" t="e">
        <f>+ACUMSEP!E59+OCT!E59</f>
        <v>#REF!</v>
      </c>
      <c r="F59" s="58" t="e">
        <f>+ACUMSEP!F59+OCT!F59</f>
        <v>#REF!</v>
      </c>
      <c r="G59" s="58" t="e">
        <f>+ACUMSEP!G59+OCT!G59</f>
        <v>#REF!</v>
      </c>
      <c r="H59" s="58" t="e">
        <f>+ACUMSEP!H59+OCT!H59</f>
        <v>#REF!</v>
      </c>
      <c r="I59" s="58" t="e">
        <f>+ACUMSEP!I59+OCT!I59</f>
        <v>#REF!</v>
      </c>
      <c r="J59" s="58" t="e">
        <f>+ACUMSEP!J59+OCT!J59</f>
        <v>#REF!</v>
      </c>
      <c r="K59" s="58" t="e">
        <f>+ACUMSEP!K59+OCT!K59</f>
        <v>#REF!</v>
      </c>
      <c r="L59" s="58" t="e">
        <f>+OCT!L59+ACUMSEP!L59</f>
        <v>#REF!</v>
      </c>
      <c r="M59" s="58"/>
      <c r="N59" s="7" t="e">
        <f t="shared" si="1"/>
        <v>#REF!</v>
      </c>
      <c r="P59" s="47"/>
    </row>
    <row r="60" spans="1:16">
      <c r="A60" s="42"/>
      <c r="C60" s="5" t="s">
        <v>126</v>
      </c>
      <c r="D60" s="58" t="e">
        <f>+ACUMSEP!D60+OCT!D60</f>
        <v>#REF!</v>
      </c>
      <c r="E60" s="58" t="e">
        <f>+ACUMSEP!E60+OCT!E60</f>
        <v>#REF!</v>
      </c>
      <c r="F60" s="58" t="e">
        <f>+ACUMSEP!F60+OCT!F60</f>
        <v>#REF!</v>
      </c>
      <c r="G60" s="58" t="e">
        <f>+ACUMSEP!G60+OCT!G60</f>
        <v>#REF!</v>
      </c>
      <c r="H60" s="58" t="e">
        <f>+ACUMSEP!H60+OCT!H60</f>
        <v>#REF!</v>
      </c>
      <c r="I60" s="58" t="e">
        <f>+ACUMSEP!I60+OCT!I60</f>
        <v>#REF!</v>
      </c>
      <c r="J60" s="58" t="e">
        <f>+ACUMSEP!J60+OCT!J60</f>
        <v>#REF!</v>
      </c>
      <c r="K60" s="58" t="e">
        <f>+ACUMSEP!K60+OCT!K60</f>
        <v>#REF!</v>
      </c>
      <c r="L60" s="58" t="e">
        <f>+OCT!L60+ACUMSEP!L60</f>
        <v>#REF!</v>
      </c>
      <c r="M60" s="58"/>
      <c r="N60" s="7" t="e">
        <f t="shared" si="1"/>
        <v>#REF!</v>
      </c>
      <c r="P60" s="47"/>
    </row>
    <row r="61" spans="1:16">
      <c r="A61" s="42"/>
      <c r="C61" s="5" t="s">
        <v>60</v>
      </c>
      <c r="D61" s="58" t="e">
        <f>+ACUMSEP!D61+OCT!D61</f>
        <v>#REF!</v>
      </c>
      <c r="E61" s="58" t="e">
        <f>+ACUMSEP!E61+OCT!E61</f>
        <v>#REF!</v>
      </c>
      <c r="F61" s="58" t="e">
        <f>+ACUMSEP!F61+OCT!F61</f>
        <v>#REF!</v>
      </c>
      <c r="G61" s="58" t="e">
        <f>+ACUMSEP!G61+OCT!G61</f>
        <v>#REF!</v>
      </c>
      <c r="H61" s="58" t="e">
        <f>+ACUMSEP!H61+OCT!H61</f>
        <v>#REF!</v>
      </c>
      <c r="I61" s="58" t="e">
        <f>+ACUMSEP!I61+OCT!I61</f>
        <v>#REF!</v>
      </c>
      <c r="J61" s="58" t="e">
        <f>+ACUMSEP!J61+OCT!J61</f>
        <v>#REF!</v>
      </c>
      <c r="K61" s="58" t="e">
        <f>+ACUMSEP!K61+OCT!K61</f>
        <v>#REF!</v>
      </c>
      <c r="L61" s="58" t="e">
        <f>+OCT!L61+ACUMSEP!L61</f>
        <v>#REF!</v>
      </c>
      <c r="M61" s="58"/>
      <c r="N61" s="7" t="e">
        <f t="shared" si="1"/>
        <v>#REF!</v>
      </c>
      <c r="P61" s="47"/>
    </row>
    <row r="62" spans="1:16">
      <c r="A62" s="42"/>
      <c r="C62" s="5" t="s">
        <v>61</v>
      </c>
      <c r="D62" s="58" t="e">
        <f>+ACUMSEP!D62+OCT!D62</f>
        <v>#REF!</v>
      </c>
      <c r="E62" s="58" t="e">
        <f>+ACUMSEP!E62+OCT!E62</f>
        <v>#REF!</v>
      </c>
      <c r="F62" s="58" t="e">
        <f>+ACUMSEP!F62+OCT!F62</f>
        <v>#REF!</v>
      </c>
      <c r="G62" s="58" t="e">
        <f>+ACUMSEP!G62+OCT!G62</f>
        <v>#REF!</v>
      </c>
      <c r="H62" s="58" t="e">
        <f>+ACUMSEP!H62+OCT!H62</f>
        <v>#REF!</v>
      </c>
      <c r="I62" s="58" t="e">
        <f>+ACUMSEP!I62+OCT!I62</f>
        <v>#REF!</v>
      </c>
      <c r="J62" s="58" t="e">
        <f>+ACUMSEP!J62+OCT!J62</f>
        <v>#REF!</v>
      </c>
      <c r="K62" s="58" t="e">
        <f>+ACUMSEP!K62+OCT!K62</f>
        <v>#REF!</v>
      </c>
      <c r="L62" s="58" t="e">
        <f>+OCT!L62+ACUMSEP!L62</f>
        <v>#REF!</v>
      </c>
      <c r="M62" s="58"/>
      <c r="N62" s="7" t="e">
        <f t="shared" si="1"/>
        <v>#REF!</v>
      </c>
      <c r="P62" s="47"/>
    </row>
    <row r="63" spans="1:16">
      <c r="A63" s="42"/>
      <c r="C63" s="5" t="s">
        <v>127</v>
      </c>
      <c r="D63" s="58" t="e">
        <f>+ACUMSEP!D63+OCT!D63</f>
        <v>#REF!</v>
      </c>
      <c r="E63" s="58" t="e">
        <f>+ACUMSEP!E63+OCT!E63</f>
        <v>#REF!</v>
      </c>
      <c r="F63" s="58" t="e">
        <f>+ACUMSEP!F63+OCT!F63</f>
        <v>#REF!</v>
      </c>
      <c r="G63" s="58" t="e">
        <f>+ACUMSEP!G63+OCT!G63</f>
        <v>#REF!</v>
      </c>
      <c r="H63" s="58" t="e">
        <f>+ACUMSEP!H63+OCT!H63</f>
        <v>#REF!</v>
      </c>
      <c r="I63" s="58" t="e">
        <f>+ACUMSEP!I63+OCT!I63</f>
        <v>#REF!</v>
      </c>
      <c r="J63" s="58" t="e">
        <f>+ACUMSEP!J63+OCT!J63</f>
        <v>#REF!</v>
      </c>
      <c r="K63" s="58" t="e">
        <f>+ACUMSEP!K63+OCT!K63</f>
        <v>#REF!</v>
      </c>
      <c r="L63" s="58" t="e">
        <f>+OCT!L63+ACUMSEP!L63</f>
        <v>#REF!</v>
      </c>
      <c r="M63" s="58"/>
      <c r="N63" s="7" t="e">
        <f t="shared" si="1"/>
        <v>#REF!</v>
      </c>
      <c r="P63" s="47"/>
    </row>
    <row r="64" spans="1:16">
      <c r="A64" s="42"/>
      <c r="C64" s="5" t="s">
        <v>128</v>
      </c>
      <c r="D64" s="58" t="e">
        <f>+ACUMSEP!D64+OCT!D64</f>
        <v>#REF!</v>
      </c>
      <c r="E64" s="58" t="e">
        <f>+ACUMSEP!E64+OCT!E64</f>
        <v>#REF!</v>
      </c>
      <c r="F64" s="58" t="e">
        <f>+ACUMSEP!F64+OCT!F64</f>
        <v>#REF!</v>
      </c>
      <c r="G64" s="58" t="e">
        <f>+ACUMSEP!G64+OCT!G64</f>
        <v>#REF!</v>
      </c>
      <c r="H64" s="58" t="e">
        <f>+ACUMSEP!H64+OCT!H64</f>
        <v>#REF!</v>
      </c>
      <c r="I64" s="58" t="e">
        <f>+ACUMSEP!I64+OCT!I64</f>
        <v>#REF!</v>
      </c>
      <c r="J64" s="58" t="e">
        <f>+ACUMSEP!J64+OCT!J64</f>
        <v>#REF!</v>
      </c>
      <c r="K64" s="58" t="e">
        <f>+ACUMSEP!K64+OCT!K64</f>
        <v>#REF!</v>
      </c>
      <c r="L64" s="58" t="e">
        <f>+OCT!L64+ACUMSEP!L64</f>
        <v>#REF!</v>
      </c>
      <c r="M64" s="58"/>
      <c r="N64" s="7" t="e">
        <f t="shared" si="1"/>
        <v>#REF!</v>
      </c>
      <c r="P64" s="47"/>
    </row>
    <row r="65" spans="1:16">
      <c r="A65" s="42"/>
      <c r="C65" s="5" t="s">
        <v>64</v>
      </c>
      <c r="D65" s="58" t="e">
        <f>+ACUMSEP!D65+OCT!D65</f>
        <v>#REF!</v>
      </c>
      <c r="E65" s="58" t="e">
        <f>+ACUMSEP!E65+OCT!E65</f>
        <v>#REF!</v>
      </c>
      <c r="F65" s="58" t="e">
        <f>+ACUMSEP!F65+OCT!F65</f>
        <v>#REF!</v>
      </c>
      <c r="G65" s="58" t="e">
        <f>+ACUMSEP!G65+OCT!G65</f>
        <v>#REF!</v>
      </c>
      <c r="H65" s="58" t="e">
        <f>+ACUMSEP!H65+OCT!H65</f>
        <v>#REF!</v>
      </c>
      <c r="I65" s="58" t="e">
        <f>+ACUMSEP!I65+OCT!I65</f>
        <v>#REF!</v>
      </c>
      <c r="J65" s="58" t="e">
        <f>+ACUMSEP!J65+OCT!J65</f>
        <v>#REF!</v>
      </c>
      <c r="K65" s="58" t="e">
        <f>+ACUMSEP!K65+OCT!K65</f>
        <v>#REF!</v>
      </c>
      <c r="L65" s="58" t="e">
        <f>+OCT!L65+ACUMSEP!L65</f>
        <v>#REF!</v>
      </c>
      <c r="M65" s="58"/>
      <c r="N65" s="7" t="e">
        <f t="shared" si="1"/>
        <v>#REF!</v>
      </c>
      <c r="P65" s="47"/>
    </row>
    <row r="66" spans="1:16">
      <c r="A66" s="42"/>
      <c r="C66" s="5" t="s">
        <v>65</v>
      </c>
      <c r="D66" s="58" t="e">
        <f>+ACUMSEP!D66+OCT!D66</f>
        <v>#REF!</v>
      </c>
      <c r="E66" s="58" t="e">
        <f>+ACUMSEP!E66+OCT!E66</f>
        <v>#REF!</v>
      </c>
      <c r="F66" s="58" t="e">
        <f>+ACUMSEP!F66+OCT!F66</f>
        <v>#REF!</v>
      </c>
      <c r="G66" s="58" t="e">
        <f>+ACUMSEP!G66+OCT!G66</f>
        <v>#REF!</v>
      </c>
      <c r="H66" s="58" t="e">
        <f>+ACUMSEP!H66+OCT!H66</f>
        <v>#REF!</v>
      </c>
      <c r="I66" s="58" t="e">
        <f>+ACUMSEP!I66+OCT!I66</f>
        <v>#REF!</v>
      </c>
      <c r="J66" s="58" t="e">
        <f>+ACUMSEP!J66+OCT!J66</f>
        <v>#REF!</v>
      </c>
      <c r="K66" s="58" t="e">
        <f>+ACUMSEP!K66+OCT!K66</f>
        <v>#REF!</v>
      </c>
      <c r="L66" s="58" t="e">
        <f>+OCT!L66+ACUMSEP!L66</f>
        <v>#REF!</v>
      </c>
      <c r="M66" s="58"/>
      <c r="N66" s="7" t="e">
        <f t="shared" si="1"/>
        <v>#REF!</v>
      </c>
      <c r="P66" s="47"/>
    </row>
    <row r="67" spans="1:16" ht="13.5" thickBot="1">
      <c r="A67" s="42"/>
      <c r="C67" s="5" t="s">
        <v>66</v>
      </c>
      <c r="D67" s="58" t="e">
        <f>+ACUMSEP!D67+OCT!D67</f>
        <v>#REF!</v>
      </c>
      <c r="E67" s="58" t="e">
        <f>+ACUMSEP!E67+OCT!E67</f>
        <v>#REF!</v>
      </c>
      <c r="F67" s="58" t="e">
        <f>+ACUMSEP!F67+OCT!F67</f>
        <v>#REF!</v>
      </c>
      <c r="G67" s="58" t="e">
        <f>+ACUMSEP!G67+OCT!G67</f>
        <v>#REF!</v>
      </c>
      <c r="H67" s="58" t="e">
        <f>+ACUMSEP!H67+OCT!H67</f>
        <v>#REF!</v>
      </c>
      <c r="I67" s="58" t="e">
        <f>+ACUMSEP!I67+OCT!I67</f>
        <v>#REF!</v>
      </c>
      <c r="J67" s="58" t="e">
        <f>+ACUMSEP!J67+OCT!J67</f>
        <v>#REF!</v>
      </c>
      <c r="K67" s="58" t="e">
        <f>+ACUMSEP!K67+OCT!K67</f>
        <v>#REF!</v>
      </c>
      <c r="L67" s="58" t="e">
        <f>+OCT!L67+ACUMSEP!L67</f>
        <v>#REF!</v>
      </c>
      <c r="M67" s="58"/>
      <c r="N67" s="7" t="e">
        <f t="shared" si="1"/>
        <v>#REF!</v>
      </c>
      <c r="P67" s="47"/>
    </row>
    <row r="68" spans="1:16" ht="15.75" customHeight="1">
      <c r="A68" s="42"/>
      <c r="C68" s="8" t="s">
        <v>67</v>
      </c>
      <c r="D68" s="59" t="e">
        <f>SUM(D10:D67)</f>
        <v>#REF!</v>
      </c>
      <c r="E68" s="59" t="e">
        <f t="shared" ref="E68:L68" si="2">SUM(E10:E67)</f>
        <v>#REF!</v>
      </c>
      <c r="F68" s="59" t="e">
        <f t="shared" si="2"/>
        <v>#REF!</v>
      </c>
      <c r="G68" s="59" t="e">
        <f>SUM(G10:G67)</f>
        <v>#REF!</v>
      </c>
      <c r="H68" s="59" t="e">
        <f>SUM(H10:H67)</f>
        <v>#REF!</v>
      </c>
      <c r="I68" s="59" t="e">
        <f t="shared" si="2"/>
        <v>#REF!</v>
      </c>
      <c r="J68" s="59" t="e">
        <f t="shared" si="2"/>
        <v>#REF!</v>
      </c>
      <c r="K68" s="59" t="e">
        <f t="shared" si="2"/>
        <v>#REF!</v>
      </c>
      <c r="L68" s="59" t="e">
        <f t="shared" si="2"/>
        <v>#REF!</v>
      </c>
      <c r="M68" s="59"/>
      <c r="N68" s="59" t="e">
        <f>SUM(N10:N67)</f>
        <v>#REF!</v>
      </c>
      <c r="P68" s="47"/>
    </row>
    <row r="69" spans="1:16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1" t="e">
        <f>+N68-SUM(ACUMPAR!O17:O26)</f>
        <v>#REF!</v>
      </c>
      <c r="O69" s="1" t="s">
        <v>9</v>
      </c>
      <c r="P69" s="47"/>
    </row>
    <row r="70" spans="1:16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N70" s="16"/>
      <c r="P70" s="47"/>
    </row>
    <row r="71" spans="1:16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/>
      <c r="P71" s="47"/>
    </row>
    <row r="72" spans="1:16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3"/>
    </row>
    <row r="73" spans="1:16" ht="13.5" thickTop="1">
      <c r="A73"/>
      <c r="B73"/>
    </row>
    <row r="74" spans="1:16">
      <c r="A74"/>
      <c r="B74"/>
    </row>
    <row r="75" spans="1:16">
      <c r="A75"/>
      <c r="B75"/>
    </row>
    <row r="76" spans="1:16">
      <c r="A76"/>
      <c r="B76"/>
    </row>
    <row r="77" spans="1:16">
      <c r="A77"/>
      <c r="B77"/>
    </row>
    <row r="78" spans="1:16">
      <c r="A78"/>
      <c r="B78"/>
    </row>
    <row r="79" spans="1:16">
      <c r="A79"/>
      <c r="B79"/>
    </row>
    <row r="80" spans="1:16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N6"/>
    <mergeCell ref="C2:N2"/>
    <mergeCell ref="C3:N3"/>
    <mergeCell ref="C4:N4"/>
    <mergeCell ref="C5:N5"/>
  </mergeCells>
  <phoneticPr fontId="0" type="noConversion"/>
  <printOptions horizontalCentered="1" verticalCentered="1"/>
  <pageMargins left="0.19685039370078741" right="0.23622047244094491" top="0.27559055118110237" bottom="0.19685039370078741" header="0" footer="0"/>
  <pageSetup scale="60" orientation="landscape" horizontalDpi="300" verticalDpi="300" r:id="rId1"/>
  <headerFooter alignWithMargins="0">
    <oddFooter>FEDERACION.xls&amp;RPágina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pageSetUpPr fitToPage="1"/>
  </sheetPr>
  <dimension ref="A1:P73"/>
  <sheetViews>
    <sheetView view="pageBreakPreview" topLeftCell="K1" zoomScaleNormal="100" zoomScaleSheetLayoutView="100" workbookViewId="0">
      <pane ySplit="9" topLeftCell="A58" activePane="bottomLeft" state="frozen"/>
      <selection pane="bottomLeft" activeCell="K62" sqref="K62"/>
    </sheetView>
  </sheetViews>
  <sheetFormatPr baseColWidth="10" defaultColWidth="11.453125" defaultRowHeight="13"/>
  <cols>
    <col min="1" max="1" width="1.26953125" style="110" customWidth="1"/>
    <col min="2" max="2" width="3.7265625" style="110" customWidth="1"/>
    <col min="3" max="3" width="33" style="110" customWidth="1"/>
    <col min="4" max="4" width="19.54296875" style="136" customWidth="1"/>
    <col min="5" max="5" width="19.54296875" style="110" customWidth="1"/>
    <col min="6" max="13" width="19.54296875" style="136" customWidth="1"/>
    <col min="14" max="14" width="20.26953125" style="136" customWidth="1"/>
    <col min="15" max="15" width="4" style="110" customWidth="1"/>
    <col min="16" max="16" width="1.26953125" style="110" customWidth="1"/>
    <col min="17" max="16384" width="11.453125" style="110"/>
  </cols>
  <sheetData>
    <row r="1" spans="1:16" ht="8.25" customHeight="1" thickTop="1">
      <c r="A1" s="106"/>
      <c r="B1" s="107"/>
      <c r="C1" s="107"/>
      <c r="D1" s="108"/>
      <c r="E1" s="107"/>
      <c r="F1" s="108"/>
      <c r="G1" s="108"/>
      <c r="H1" s="108"/>
      <c r="I1" s="108"/>
      <c r="J1" s="108"/>
      <c r="K1" s="108"/>
      <c r="L1" s="108"/>
      <c r="M1" s="108"/>
      <c r="N1" s="108"/>
      <c r="O1" s="107"/>
      <c r="P1" s="109"/>
    </row>
    <row r="2" spans="1:16" ht="18" customHeight="1">
      <c r="A2" s="111"/>
      <c r="B2" s="112"/>
      <c r="C2" s="146" t="s">
        <v>0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P2" s="113"/>
    </row>
    <row r="3" spans="1:16" ht="19.5" customHeight="1">
      <c r="A3" s="111"/>
      <c r="C3" s="147" t="s">
        <v>84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P3" s="113"/>
    </row>
    <row r="4" spans="1:16" ht="18.5">
      <c r="A4" s="111"/>
      <c r="C4" s="148" t="s">
        <v>85</v>
      </c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P4" s="113"/>
    </row>
    <row r="5" spans="1:16" ht="15" customHeight="1">
      <c r="A5" s="111"/>
      <c r="C5" s="149" t="s">
        <v>1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P5" s="113"/>
    </row>
    <row r="6" spans="1:16" ht="15.75" customHeight="1">
      <c r="A6" s="111"/>
      <c r="C6" s="145" t="s">
        <v>165</v>
      </c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P6" s="113"/>
    </row>
    <row r="7" spans="1:16" ht="5.25" customHeight="1" thickBot="1">
      <c r="A7" s="111"/>
      <c r="D7" s="110"/>
      <c r="F7" s="110"/>
      <c r="G7" s="110"/>
      <c r="H7" s="110"/>
      <c r="I7" s="110"/>
      <c r="J7" s="110"/>
      <c r="K7" s="110"/>
      <c r="L7" s="110"/>
      <c r="M7" s="110"/>
      <c r="N7" s="110"/>
      <c r="P7" s="113"/>
    </row>
    <row r="8" spans="1:16">
      <c r="A8" s="111"/>
      <c r="C8" s="114"/>
      <c r="D8" s="115" t="s">
        <v>2</v>
      </c>
      <c r="E8" s="116" t="s">
        <v>87</v>
      </c>
      <c r="F8" s="115" t="s">
        <v>4</v>
      </c>
      <c r="G8" s="115" t="s">
        <v>99</v>
      </c>
      <c r="H8" s="117" t="s">
        <v>2</v>
      </c>
      <c r="I8" s="118" t="s">
        <v>91</v>
      </c>
      <c r="J8" s="118" t="s">
        <v>92</v>
      </c>
      <c r="K8" s="117" t="s">
        <v>93</v>
      </c>
      <c r="L8" s="117" t="s">
        <v>2</v>
      </c>
      <c r="M8" s="117" t="s">
        <v>164</v>
      </c>
      <c r="N8" s="117" t="s">
        <v>10</v>
      </c>
      <c r="P8" s="113"/>
    </row>
    <row r="9" spans="1:16" ht="13.5" thickBot="1">
      <c r="A9" s="111"/>
      <c r="B9" s="110" t="s">
        <v>9</v>
      </c>
      <c r="C9" s="119" t="s">
        <v>6</v>
      </c>
      <c r="D9" s="120" t="s">
        <v>8</v>
      </c>
      <c r="E9" s="121" t="s">
        <v>7</v>
      </c>
      <c r="F9" s="120" t="s">
        <v>9</v>
      </c>
      <c r="G9" s="120" t="s">
        <v>9</v>
      </c>
      <c r="H9" s="122" t="s">
        <v>95</v>
      </c>
      <c r="I9" s="123" t="s">
        <v>96</v>
      </c>
      <c r="J9" s="123" t="s">
        <v>97</v>
      </c>
      <c r="K9" s="122" t="s">
        <v>98</v>
      </c>
      <c r="L9" s="122" t="s">
        <v>130</v>
      </c>
      <c r="M9" s="122" t="s">
        <v>158</v>
      </c>
      <c r="N9" s="122" t="s">
        <v>82</v>
      </c>
      <c r="P9" s="113"/>
    </row>
    <row r="10" spans="1:16">
      <c r="A10" s="111"/>
      <c r="C10" s="124" t="s">
        <v>100</v>
      </c>
      <c r="D10" s="137">
        <v>920696</v>
      </c>
      <c r="E10" s="137">
        <v>427874</v>
      </c>
      <c r="F10" s="138">
        <v>12821</v>
      </c>
      <c r="G10" s="137">
        <v>6777</v>
      </c>
      <c r="H10" s="137">
        <v>66282</v>
      </c>
      <c r="I10" s="137">
        <v>26130</v>
      </c>
      <c r="J10" s="139">
        <v>13826</v>
      </c>
      <c r="K10" s="139">
        <v>1196</v>
      </c>
      <c r="L10" s="139">
        <v>0</v>
      </c>
      <c r="M10" s="139">
        <v>0</v>
      </c>
      <c r="N10" s="125">
        <f>SUM(D10:M10)</f>
        <v>1475602</v>
      </c>
      <c r="P10" s="113"/>
    </row>
    <row r="11" spans="1:16">
      <c r="A11" s="111"/>
      <c r="C11" s="124" t="s">
        <v>12</v>
      </c>
      <c r="D11" s="137">
        <v>762397</v>
      </c>
      <c r="E11" s="137">
        <v>354308</v>
      </c>
      <c r="F11" s="138">
        <v>10617</v>
      </c>
      <c r="G11" s="137">
        <v>5611</v>
      </c>
      <c r="H11" s="137">
        <v>54885</v>
      </c>
      <c r="I11" s="137">
        <v>20995</v>
      </c>
      <c r="J11" s="139">
        <v>11108</v>
      </c>
      <c r="K11" s="139">
        <v>991</v>
      </c>
      <c r="L11" s="139">
        <v>0</v>
      </c>
      <c r="M11" s="139">
        <v>0</v>
      </c>
      <c r="N11" s="125">
        <f t="shared" ref="N11:N68" si="0">SUM(D11:M11)</f>
        <v>1220912</v>
      </c>
      <c r="P11" s="113"/>
    </row>
    <row r="12" spans="1:16">
      <c r="A12" s="111"/>
      <c r="C12" s="124" t="s">
        <v>101</v>
      </c>
      <c r="D12" s="137">
        <v>614361</v>
      </c>
      <c r="E12" s="137">
        <v>285512</v>
      </c>
      <c r="F12" s="138">
        <v>8555</v>
      </c>
      <c r="G12" s="137">
        <v>4522</v>
      </c>
      <c r="H12" s="137">
        <v>44228</v>
      </c>
      <c r="I12" s="137">
        <v>12383</v>
      </c>
      <c r="J12" s="139">
        <v>6552</v>
      </c>
      <c r="K12" s="139">
        <v>798</v>
      </c>
      <c r="L12" s="139">
        <v>40314</v>
      </c>
      <c r="M12" s="139">
        <v>0</v>
      </c>
      <c r="N12" s="125">
        <f t="shared" si="0"/>
        <v>1017225</v>
      </c>
      <c r="P12" s="113"/>
    </row>
    <row r="13" spans="1:16">
      <c r="A13" s="111"/>
      <c r="C13" s="124" t="s">
        <v>102</v>
      </c>
      <c r="D13" s="137">
        <v>705129</v>
      </c>
      <c r="E13" s="137">
        <v>327694</v>
      </c>
      <c r="F13" s="138">
        <v>9819</v>
      </c>
      <c r="G13" s="137">
        <v>5190</v>
      </c>
      <c r="H13" s="137">
        <v>50763</v>
      </c>
      <c r="I13" s="137">
        <v>19211</v>
      </c>
      <c r="J13" s="139">
        <v>10164</v>
      </c>
      <c r="K13" s="139">
        <v>916</v>
      </c>
      <c r="L13" s="139">
        <v>0</v>
      </c>
      <c r="M13" s="139">
        <v>0</v>
      </c>
      <c r="N13" s="125">
        <f t="shared" si="0"/>
        <v>1128886</v>
      </c>
      <c r="P13" s="113"/>
    </row>
    <row r="14" spans="1:16">
      <c r="A14" s="111"/>
      <c r="C14" s="124" t="s">
        <v>103</v>
      </c>
      <c r="D14" s="137">
        <v>4711308</v>
      </c>
      <c r="E14" s="137">
        <v>2189482</v>
      </c>
      <c r="F14" s="138">
        <v>65608</v>
      </c>
      <c r="G14" s="137">
        <v>34676</v>
      </c>
      <c r="H14" s="137">
        <v>339171</v>
      </c>
      <c r="I14" s="137">
        <v>170213</v>
      </c>
      <c r="J14" s="139">
        <v>90062</v>
      </c>
      <c r="K14" s="139">
        <v>6122</v>
      </c>
      <c r="L14" s="139">
        <v>91421</v>
      </c>
      <c r="M14" s="139">
        <v>0</v>
      </c>
      <c r="N14" s="125">
        <f t="shared" si="0"/>
        <v>7698063</v>
      </c>
      <c r="P14" s="113"/>
    </row>
    <row r="15" spans="1:16">
      <c r="A15" s="111"/>
      <c r="C15" s="124" t="s">
        <v>104</v>
      </c>
      <c r="D15" s="137">
        <v>984069</v>
      </c>
      <c r="E15" s="137">
        <v>457325</v>
      </c>
      <c r="F15" s="138">
        <v>13704</v>
      </c>
      <c r="G15" s="137">
        <v>7243</v>
      </c>
      <c r="H15" s="137">
        <v>70844</v>
      </c>
      <c r="I15" s="137">
        <v>32088</v>
      </c>
      <c r="J15" s="139">
        <v>16978</v>
      </c>
      <c r="K15" s="139">
        <v>1279</v>
      </c>
      <c r="L15" s="139">
        <v>0</v>
      </c>
      <c r="M15" s="139">
        <v>0</v>
      </c>
      <c r="N15" s="125">
        <f t="shared" si="0"/>
        <v>1583530</v>
      </c>
      <c r="P15" s="113"/>
    </row>
    <row r="16" spans="1:16">
      <c r="A16" s="111"/>
      <c r="C16" s="124" t="s">
        <v>105</v>
      </c>
      <c r="D16" s="137">
        <v>1948482</v>
      </c>
      <c r="E16" s="137">
        <v>905516</v>
      </c>
      <c r="F16" s="138">
        <v>27134</v>
      </c>
      <c r="G16" s="137">
        <v>14341</v>
      </c>
      <c r="H16" s="137">
        <v>140273</v>
      </c>
      <c r="I16" s="137">
        <v>52286</v>
      </c>
      <c r="J16" s="139">
        <v>27666</v>
      </c>
      <c r="K16" s="139">
        <v>2532</v>
      </c>
      <c r="L16" s="139">
        <v>0</v>
      </c>
      <c r="M16" s="139">
        <v>0</v>
      </c>
      <c r="N16" s="125">
        <f t="shared" si="0"/>
        <v>3118230</v>
      </c>
      <c r="P16" s="113"/>
    </row>
    <row r="17" spans="1:16">
      <c r="A17" s="111"/>
      <c r="C17" s="124" t="s">
        <v>18</v>
      </c>
      <c r="D17" s="137">
        <v>1268682</v>
      </c>
      <c r="E17" s="137">
        <v>589594</v>
      </c>
      <c r="F17" s="138">
        <v>17667</v>
      </c>
      <c r="G17" s="137">
        <v>9338</v>
      </c>
      <c r="H17" s="137">
        <v>91334</v>
      </c>
      <c r="I17" s="137">
        <v>48878</v>
      </c>
      <c r="J17" s="139">
        <v>25862</v>
      </c>
      <c r="K17" s="139">
        <v>1649</v>
      </c>
      <c r="L17" s="139">
        <v>0</v>
      </c>
      <c r="M17" s="139">
        <v>0</v>
      </c>
      <c r="N17" s="125">
        <f t="shared" si="0"/>
        <v>2053004</v>
      </c>
      <c r="P17" s="113"/>
    </row>
    <row r="18" spans="1:16">
      <c r="A18" s="111"/>
      <c r="C18" s="124" t="s">
        <v>19</v>
      </c>
      <c r="D18" s="137">
        <v>1985678</v>
      </c>
      <c r="E18" s="137">
        <v>922803</v>
      </c>
      <c r="F18" s="138">
        <v>27652</v>
      </c>
      <c r="G18" s="137">
        <v>14615</v>
      </c>
      <c r="H18" s="137">
        <v>142951</v>
      </c>
      <c r="I18" s="137">
        <v>47273</v>
      </c>
      <c r="J18" s="139">
        <v>25012</v>
      </c>
      <c r="K18" s="139">
        <v>2580</v>
      </c>
      <c r="L18" s="139">
        <v>146928</v>
      </c>
      <c r="M18" s="139">
        <v>0</v>
      </c>
      <c r="N18" s="125">
        <f t="shared" si="0"/>
        <v>3315492</v>
      </c>
      <c r="P18" s="113"/>
    </row>
    <row r="19" spans="1:16">
      <c r="A19" s="111"/>
      <c r="C19" s="124" t="s">
        <v>106</v>
      </c>
      <c r="D19" s="137">
        <v>479902</v>
      </c>
      <c r="E19" s="137">
        <v>223024</v>
      </c>
      <c r="F19" s="138">
        <v>6683</v>
      </c>
      <c r="G19" s="137">
        <v>3532</v>
      </c>
      <c r="H19" s="137">
        <v>34549</v>
      </c>
      <c r="I19" s="137">
        <v>9141</v>
      </c>
      <c r="J19" s="139">
        <v>4837</v>
      </c>
      <c r="K19" s="139">
        <v>624</v>
      </c>
      <c r="L19" s="139">
        <v>53332</v>
      </c>
      <c r="M19" s="139">
        <v>0</v>
      </c>
      <c r="N19" s="125">
        <f t="shared" si="0"/>
        <v>815624</v>
      </c>
      <c r="P19" s="113"/>
    </row>
    <row r="20" spans="1:16">
      <c r="A20" s="111"/>
      <c r="C20" s="124" t="s">
        <v>107</v>
      </c>
      <c r="D20" s="137">
        <v>551359</v>
      </c>
      <c r="E20" s="137">
        <v>256233</v>
      </c>
      <c r="F20" s="138">
        <v>7678</v>
      </c>
      <c r="G20" s="137">
        <v>4058</v>
      </c>
      <c r="H20" s="137">
        <v>39693</v>
      </c>
      <c r="I20" s="137">
        <v>12351</v>
      </c>
      <c r="J20" s="139">
        <v>6535</v>
      </c>
      <c r="K20" s="139">
        <v>716</v>
      </c>
      <c r="L20" s="139">
        <v>0</v>
      </c>
      <c r="M20" s="139">
        <v>0</v>
      </c>
      <c r="N20" s="125">
        <f t="shared" si="0"/>
        <v>878623</v>
      </c>
      <c r="P20" s="113"/>
    </row>
    <row r="21" spans="1:16">
      <c r="A21" s="111"/>
      <c r="C21" s="124" t="s">
        <v>20</v>
      </c>
      <c r="D21" s="137">
        <v>21026353</v>
      </c>
      <c r="E21" s="137">
        <v>9771559</v>
      </c>
      <c r="F21" s="138">
        <v>292804</v>
      </c>
      <c r="G21" s="137">
        <v>154758</v>
      </c>
      <c r="H21" s="137">
        <v>1513703</v>
      </c>
      <c r="I21" s="137">
        <v>856220</v>
      </c>
      <c r="J21" s="139">
        <v>453039</v>
      </c>
      <c r="K21" s="139">
        <v>27322</v>
      </c>
      <c r="L21" s="139">
        <v>2560281</v>
      </c>
      <c r="M21" s="139">
        <v>0</v>
      </c>
      <c r="N21" s="125">
        <f t="shared" si="0"/>
        <v>36656039</v>
      </c>
      <c r="P21" s="113"/>
    </row>
    <row r="22" spans="1:16">
      <c r="A22" s="111"/>
      <c r="C22" s="124" t="s">
        <v>22</v>
      </c>
      <c r="D22" s="137">
        <v>1182920</v>
      </c>
      <c r="E22" s="137">
        <v>549737</v>
      </c>
      <c r="F22" s="138">
        <v>16473</v>
      </c>
      <c r="G22" s="137">
        <v>8707</v>
      </c>
      <c r="H22" s="137">
        <v>85159</v>
      </c>
      <c r="I22" s="137">
        <v>33904</v>
      </c>
      <c r="J22" s="139">
        <v>17940</v>
      </c>
      <c r="K22" s="139">
        <v>1537</v>
      </c>
      <c r="L22" s="139">
        <v>85980</v>
      </c>
      <c r="M22" s="139">
        <v>0</v>
      </c>
      <c r="N22" s="125">
        <f t="shared" si="0"/>
        <v>1982357</v>
      </c>
      <c r="P22" s="113"/>
    </row>
    <row r="23" spans="1:16">
      <c r="A23" s="111"/>
      <c r="C23" s="124" t="s">
        <v>108</v>
      </c>
      <c r="D23" s="137">
        <v>813119</v>
      </c>
      <c r="E23" s="137">
        <v>377880</v>
      </c>
      <c r="F23" s="138">
        <v>11323</v>
      </c>
      <c r="G23" s="137">
        <v>5985</v>
      </c>
      <c r="H23" s="137">
        <v>58537</v>
      </c>
      <c r="I23" s="137">
        <v>26043</v>
      </c>
      <c r="J23" s="139">
        <v>13780</v>
      </c>
      <c r="K23" s="139">
        <v>1057</v>
      </c>
      <c r="L23" s="139">
        <v>131615</v>
      </c>
      <c r="M23" s="139">
        <v>0</v>
      </c>
      <c r="N23" s="125">
        <f t="shared" si="0"/>
        <v>1439339</v>
      </c>
      <c r="P23" s="113"/>
    </row>
    <row r="24" spans="1:16">
      <c r="A24" s="111"/>
      <c r="C24" s="124" t="s">
        <v>109</v>
      </c>
      <c r="D24" s="137">
        <v>3293260</v>
      </c>
      <c r="E24" s="137">
        <v>1530474</v>
      </c>
      <c r="F24" s="138">
        <v>45860</v>
      </c>
      <c r="G24" s="137">
        <v>24239</v>
      </c>
      <c r="H24" s="137">
        <v>237085</v>
      </c>
      <c r="I24" s="137">
        <v>87613</v>
      </c>
      <c r="J24" s="139">
        <v>46357</v>
      </c>
      <c r="K24" s="139">
        <v>4279</v>
      </c>
      <c r="L24" s="139">
        <v>0</v>
      </c>
      <c r="M24" s="139">
        <v>0</v>
      </c>
      <c r="N24" s="125">
        <f t="shared" si="0"/>
        <v>5269167</v>
      </c>
      <c r="P24" s="113"/>
    </row>
    <row r="25" spans="1:16">
      <c r="A25" s="111"/>
      <c r="C25" s="124" t="s">
        <v>110</v>
      </c>
      <c r="D25" s="137">
        <v>2115216</v>
      </c>
      <c r="E25" s="137">
        <v>983003</v>
      </c>
      <c r="F25" s="138">
        <v>29456</v>
      </c>
      <c r="G25" s="137">
        <v>15568</v>
      </c>
      <c r="H25" s="137">
        <v>152276</v>
      </c>
      <c r="I25" s="137">
        <v>84350</v>
      </c>
      <c r="J25" s="139">
        <v>44631</v>
      </c>
      <c r="K25" s="139">
        <v>2749</v>
      </c>
      <c r="L25" s="139">
        <v>0</v>
      </c>
      <c r="M25" s="139">
        <v>0</v>
      </c>
      <c r="N25" s="125">
        <f t="shared" si="0"/>
        <v>3427249</v>
      </c>
      <c r="P25" s="113"/>
    </row>
    <row r="26" spans="1:16">
      <c r="A26" s="111"/>
      <c r="C26" s="124" t="s">
        <v>27</v>
      </c>
      <c r="D26" s="137">
        <v>19306888</v>
      </c>
      <c r="E26" s="137">
        <v>8972474</v>
      </c>
      <c r="F26" s="138">
        <v>268859</v>
      </c>
      <c r="G26" s="137">
        <v>142103</v>
      </c>
      <c r="H26" s="137">
        <v>1389918</v>
      </c>
      <c r="I26" s="137">
        <v>761942</v>
      </c>
      <c r="J26" s="139">
        <v>403154</v>
      </c>
      <c r="K26" s="139">
        <v>25087</v>
      </c>
      <c r="L26" s="139">
        <v>5383036</v>
      </c>
      <c r="M26" s="139">
        <v>0</v>
      </c>
      <c r="N26" s="125">
        <f t="shared" si="0"/>
        <v>36653461</v>
      </c>
      <c r="P26" s="113"/>
    </row>
    <row r="27" spans="1:16">
      <c r="A27" s="111"/>
      <c r="C27" s="124" t="s">
        <v>28</v>
      </c>
      <c r="D27" s="137">
        <v>834144</v>
      </c>
      <c r="E27" s="137">
        <v>387651</v>
      </c>
      <c r="F27" s="138">
        <v>11616</v>
      </c>
      <c r="G27" s="137">
        <v>6139</v>
      </c>
      <c r="H27" s="137">
        <v>60050</v>
      </c>
      <c r="I27" s="137">
        <v>20682</v>
      </c>
      <c r="J27" s="139">
        <v>10943</v>
      </c>
      <c r="K27" s="139">
        <v>1084</v>
      </c>
      <c r="L27" s="139">
        <v>0</v>
      </c>
      <c r="M27" s="139">
        <v>0</v>
      </c>
      <c r="N27" s="125">
        <f t="shared" si="0"/>
        <v>1332309</v>
      </c>
      <c r="P27" s="113"/>
    </row>
    <row r="28" spans="1:16">
      <c r="A28" s="111"/>
      <c r="C28" s="124" t="s">
        <v>111</v>
      </c>
      <c r="D28" s="137">
        <v>3270150</v>
      </c>
      <c r="E28" s="137">
        <v>1519734</v>
      </c>
      <c r="F28" s="138">
        <v>45539</v>
      </c>
      <c r="G28" s="137">
        <v>24069</v>
      </c>
      <c r="H28" s="137">
        <v>235420</v>
      </c>
      <c r="I28" s="137">
        <v>100951</v>
      </c>
      <c r="J28" s="139">
        <v>53414</v>
      </c>
      <c r="K28" s="139">
        <v>4249</v>
      </c>
      <c r="L28" s="139">
        <v>319225</v>
      </c>
      <c r="M28" s="139">
        <v>0</v>
      </c>
      <c r="N28" s="125">
        <f t="shared" si="0"/>
        <v>5572751</v>
      </c>
      <c r="P28" s="113"/>
    </row>
    <row r="29" spans="1:16">
      <c r="A29" s="111"/>
      <c r="C29" s="124" t="s">
        <v>112</v>
      </c>
      <c r="D29" s="137">
        <v>7489826</v>
      </c>
      <c r="E29" s="137">
        <v>3480740</v>
      </c>
      <c r="F29" s="138">
        <v>104300</v>
      </c>
      <c r="G29" s="137">
        <v>55127</v>
      </c>
      <c r="H29" s="137">
        <v>539199</v>
      </c>
      <c r="I29" s="137">
        <v>236461</v>
      </c>
      <c r="J29" s="139">
        <v>125115</v>
      </c>
      <c r="K29" s="139">
        <v>9732</v>
      </c>
      <c r="L29" s="139">
        <v>719965</v>
      </c>
      <c r="M29" s="139">
        <v>0</v>
      </c>
      <c r="N29" s="125">
        <f t="shared" si="0"/>
        <v>12760465</v>
      </c>
      <c r="P29" s="113"/>
    </row>
    <row r="30" spans="1:16">
      <c r="A30" s="111"/>
      <c r="C30" s="124" t="s">
        <v>113</v>
      </c>
      <c r="D30" s="137">
        <v>934436</v>
      </c>
      <c r="E30" s="137">
        <v>434260</v>
      </c>
      <c r="F30" s="138">
        <v>13013</v>
      </c>
      <c r="G30" s="137">
        <v>6878</v>
      </c>
      <c r="H30" s="137">
        <v>67271</v>
      </c>
      <c r="I30" s="137">
        <v>21497</v>
      </c>
      <c r="J30" s="139">
        <v>11375</v>
      </c>
      <c r="K30" s="139">
        <v>1214</v>
      </c>
      <c r="L30" s="139">
        <v>0</v>
      </c>
      <c r="M30" s="139">
        <v>0</v>
      </c>
      <c r="N30" s="125">
        <f t="shared" si="0"/>
        <v>1489944</v>
      </c>
      <c r="P30" s="113"/>
    </row>
    <row r="31" spans="1:16">
      <c r="A31" s="111"/>
      <c r="C31" s="124" t="s">
        <v>32</v>
      </c>
      <c r="D31" s="137">
        <v>2155274</v>
      </c>
      <c r="E31" s="137">
        <v>1001619</v>
      </c>
      <c r="F31" s="138">
        <v>30013</v>
      </c>
      <c r="G31" s="137">
        <v>15863</v>
      </c>
      <c r="H31" s="137">
        <v>155159</v>
      </c>
      <c r="I31" s="137">
        <v>74717</v>
      </c>
      <c r="J31" s="139">
        <v>39534</v>
      </c>
      <c r="K31" s="139">
        <v>2801</v>
      </c>
      <c r="L31" s="139">
        <v>0</v>
      </c>
      <c r="M31" s="139">
        <v>0</v>
      </c>
      <c r="N31" s="125">
        <f t="shared" si="0"/>
        <v>3474980</v>
      </c>
      <c r="P31" s="113"/>
    </row>
    <row r="32" spans="1:16">
      <c r="A32" s="111"/>
      <c r="C32" s="124" t="s">
        <v>33</v>
      </c>
      <c r="D32" s="137">
        <v>2034001</v>
      </c>
      <c r="E32" s="137">
        <v>945259</v>
      </c>
      <c r="F32" s="138">
        <v>28325</v>
      </c>
      <c r="G32" s="137">
        <v>14971</v>
      </c>
      <c r="H32" s="137">
        <v>146429</v>
      </c>
      <c r="I32" s="137">
        <v>53528</v>
      </c>
      <c r="J32" s="139">
        <v>28323</v>
      </c>
      <c r="K32" s="139">
        <v>2643</v>
      </c>
      <c r="L32" s="139">
        <v>217411</v>
      </c>
      <c r="M32" s="139">
        <v>0</v>
      </c>
      <c r="N32" s="125">
        <f t="shared" si="0"/>
        <v>3470890</v>
      </c>
      <c r="P32" s="113"/>
    </row>
    <row r="33" spans="1:16">
      <c r="A33" s="111"/>
      <c r="C33" s="124" t="s">
        <v>34</v>
      </c>
      <c r="D33" s="137">
        <v>3956363</v>
      </c>
      <c r="E33" s="137">
        <v>1838637</v>
      </c>
      <c r="F33" s="138">
        <v>55095</v>
      </c>
      <c r="G33" s="137">
        <v>29120</v>
      </c>
      <c r="H33" s="137">
        <v>284822</v>
      </c>
      <c r="I33" s="137">
        <v>183581</v>
      </c>
      <c r="J33" s="139">
        <v>97135</v>
      </c>
      <c r="K33" s="139">
        <v>5141</v>
      </c>
      <c r="L33" s="139">
        <v>0</v>
      </c>
      <c r="M33" s="139">
        <v>103577</v>
      </c>
      <c r="N33" s="125">
        <f t="shared" si="0"/>
        <v>6553471</v>
      </c>
      <c r="P33" s="113"/>
    </row>
    <row r="34" spans="1:16">
      <c r="A34" s="111"/>
      <c r="C34" s="124" t="s">
        <v>114</v>
      </c>
      <c r="D34" s="137">
        <v>1330696</v>
      </c>
      <c r="E34" s="137">
        <v>618413</v>
      </c>
      <c r="F34" s="138">
        <v>18531</v>
      </c>
      <c r="G34" s="137">
        <v>9794</v>
      </c>
      <c r="H34" s="137">
        <v>95797</v>
      </c>
      <c r="I34" s="137">
        <v>48766</v>
      </c>
      <c r="J34" s="139">
        <v>25803</v>
      </c>
      <c r="K34" s="139">
        <v>1729</v>
      </c>
      <c r="L34" s="139">
        <v>0</v>
      </c>
      <c r="M34" s="139">
        <v>0</v>
      </c>
      <c r="N34" s="125">
        <f t="shared" si="0"/>
        <v>2149529</v>
      </c>
      <c r="P34" s="113"/>
    </row>
    <row r="35" spans="1:16">
      <c r="A35" s="111"/>
      <c r="C35" s="124" t="s">
        <v>36</v>
      </c>
      <c r="D35" s="137">
        <v>5918939</v>
      </c>
      <c r="E35" s="137">
        <v>2750704</v>
      </c>
      <c r="F35" s="138">
        <v>82425</v>
      </c>
      <c r="G35" s="137">
        <v>43565</v>
      </c>
      <c r="H35" s="137">
        <v>426109</v>
      </c>
      <c r="I35" s="137">
        <v>108225</v>
      </c>
      <c r="J35" s="139">
        <v>57264</v>
      </c>
      <c r="K35" s="139">
        <v>7691</v>
      </c>
      <c r="L35" s="139">
        <v>0</v>
      </c>
      <c r="M35" s="139">
        <v>602410</v>
      </c>
      <c r="N35" s="125">
        <f t="shared" si="0"/>
        <v>9997332</v>
      </c>
      <c r="P35" s="113"/>
    </row>
    <row r="36" spans="1:16">
      <c r="A36" s="111"/>
      <c r="C36" s="124" t="s">
        <v>37</v>
      </c>
      <c r="D36" s="137">
        <v>873017</v>
      </c>
      <c r="E36" s="137">
        <v>405716</v>
      </c>
      <c r="F36" s="138">
        <v>12157</v>
      </c>
      <c r="G36" s="137">
        <v>6426</v>
      </c>
      <c r="H36" s="137">
        <v>62849</v>
      </c>
      <c r="I36" s="137">
        <v>16267</v>
      </c>
      <c r="J36" s="139">
        <v>8607</v>
      </c>
      <c r="K36" s="139">
        <v>1134</v>
      </c>
      <c r="L36" s="139">
        <v>0</v>
      </c>
      <c r="M36" s="139">
        <v>0</v>
      </c>
      <c r="N36" s="125">
        <f t="shared" si="0"/>
        <v>1386173</v>
      </c>
      <c r="P36" s="113"/>
    </row>
    <row r="37" spans="1:16">
      <c r="A37" s="111"/>
      <c r="C37" s="124" t="s">
        <v>38</v>
      </c>
      <c r="D37" s="137">
        <v>623427</v>
      </c>
      <c r="E37" s="137">
        <v>289725</v>
      </c>
      <c r="F37" s="138">
        <v>8682</v>
      </c>
      <c r="G37" s="137">
        <v>4589</v>
      </c>
      <c r="H37" s="137">
        <v>44881</v>
      </c>
      <c r="I37" s="137">
        <v>12938</v>
      </c>
      <c r="J37" s="139">
        <v>6846</v>
      </c>
      <c r="K37" s="139">
        <v>810</v>
      </c>
      <c r="L37" s="139">
        <v>0</v>
      </c>
      <c r="M37" s="139">
        <v>0</v>
      </c>
      <c r="N37" s="125">
        <f t="shared" si="0"/>
        <v>991898</v>
      </c>
      <c r="P37" s="113"/>
    </row>
    <row r="38" spans="1:16">
      <c r="A38" s="111"/>
      <c r="C38" s="124" t="s">
        <v>39</v>
      </c>
      <c r="D38" s="137">
        <v>2379609</v>
      </c>
      <c r="E38" s="137">
        <v>1105874</v>
      </c>
      <c r="F38" s="138">
        <v>33137</v>
      </c>
      <c r="G38" s="137">
        <v>17514</v>
      </c>
      <c r="H38" s="137">
        <v>171310</v>
      </c>
      <c r="I38" s="137">
        <v>87570</v>
      </c>
      <c r="J38" s="139">
        <v>46335</v>
      </c>
      <c r="K38" s="139">
        <v>3092</v>
      </c>
      <c r="L38" s="139">
        <v>0</v>
      </c>
      <c r="M38" s="139">
        <v>0</v>
      </c>
      <c r="N38" s="125">
        <f t="shared" si="0"/>
        <v>3844441</v>
      </c>
      <c r="P38" s="113"/>
    </row>
    <row r="39" spans="1:16">
      <c r="A39" s="111"/>
      <c r="C39" s="124" t="s">
        <v>40</v>
      </c>
      <c r="D39" s="137">
        <v>557316</v>
      </c>
      <c r="E39" s="137">
        <v>259001</v>
      </c>
      <c r="F39" s="138">
        <v>7761</v>
      </c>
      <c r="G39" s="137">
        <v>4102</v>
      </c>
      <c r="H39" s="137">
        <v>40122</v>
      </c>
      <c r="I39" s="137">
        <v>12245</v>
      </c>
      <c r="J39" s="139">
        <v>6479</v>
      </c>
      <c r="K39" s="139">
        <v>724</v>
      </c>
      <c r="L39" s="139">
        <v>26848</v>
      </c>
      <c r="M39" s="139">
        <v>0</v>
      </c>
      <c r="N39" s="125">
        <f t="shared" si="0"/>
        <v>914598</v>
      </c>
      <c r="P39" s="113"/>
    </row>
    <row r="40" spans="1:16">
      <c r="A40" s="111"/>
      <c r="C40" s="124" t="s">
        <v>41</v>
      </c>
      <c r="D40" s="137">
        <v>1692877</v>
      </c>
      <c r="E40" s="137">
        <v>786729</v>
      </c>
      <c r="F40" s="138">
        <v>23574</v>
      </c>
      <c r="G40" s="137">
        <v>12460</v>
      </c>
      <c r="H40" s="137">
        <v>121871</v>
      </c>
      <c r="I40" s="137">
        <v>40526</v>
      </c>
      <c r="J40" s="139">
        <v>21443</v>
      </c>
      <c r="K40" s="139">
        <v>2200</v>
      </c>
      <c r="L40" s="139">
        <v>125920</v>
      </c>
      <c r="M40" s="139">
        <v>0</v>
      </c>
      <c r="N40" s="125">
        <f t="shared" si="0"/>
        <v>2827600</v>
      </c>
      <c r="P40" s="113"/>
    </row>
    <row r="41" spans="1:16">
      <c r="A41" s="111"/>
      <c r="C41" s="124" t="s">
        <v>42</v>
      </c>
      <c r="D41" s="137">
        <v>1645299</v>
      </c>
      <c r="E41" s="137">
        <v>764619</v>
      </c>
      <c r="F41" s="138">
        <v>22912</v>
      </c>
      <c r="G41" s="137">
        <v>12110</v>
      </c>
      <c r="H41" s="137">
        <v>118446</v>
      </c>
      <c r="I41" s="137">
        <v>52067</v>
      </c>
      <c r="J41" s="139">
        <v>27549</v>
      </c>
      <c r="K41" s="139">
        <v>2138</v>
      </c>
      <c r="L41" s="139">
        <v>0</v>
      </c>
      <c r="M41" s="139">
        <v>0</v>
      </c>
      <c r="N41" s="125">
        <f t="shared" si="0"/>
        <v>2645140</v>
      </c>
      <c r="P41" s="113"/>
    </row>
    <row r="42" spans="1:16">
      <c r="A42" s="111"/>
      <c r="C42" s="124" t="s">
        <v>115</v>
      </c>
      <c r="D42" s="137">
        <v>924843</v>
      </c>
      <c r="E42" s="137">
        <v>429801</v>
      </c>
      <c r="F42" s="138">
        <v>12879</v>
      </c>
      <c r="G42" s="137">
        <v>6807</v>
      </c>
      <c r="H42" s="137">
        <v>66580</v>
      </c>
      <c r="I42" s="137">
        <v>21572</v>
      </c>
      <c r="J42" s="139">
        <v>11414</v>
      </c>
      <c r="K42" s="139">
        <v>1202</v>
      </c>
      <c r="L42" s="139">
        <v>0</v>
      </c>
      <c r="M42" s="139">
        <v>0</v>
      </c>
      <c r="N42" s="125">
        <f t="shared" si="0"/>
        <v>1475098</v>
      </c>
      <c r="P42" s="113"/>
    </row>
    <row r="43" spans="1:16">
      <c r="A43" s="111"/>
      <c r="C43" s="124" t="s">
        <v>116</v>
      </c>
      <c r="D43" s="137">
        <v>3976949</v>
      </c>
      <c r="E43" s="137">
        <v>1848204</v>
      </c>
      <c r="F43" s="138">
        <v>55381</v>
      </c>
      <c r="G43" s="137">
        <v>29271</v>
      </c>
      <c r="H43" s="137">
        <v>286303</v>
      </c>
      <c r="I43" s="137">
        <v>115275</v>
      </c>
      <c r="J43" s="139">
        <v>60994</v>
      </c>
      <c r="K43" s="139">
        <v>5168</v>
      </c>
      <c r="L43" s="139">
        <v>242595</v>
      </c>
      <c r="M43" s="139">
        <v>0</v>
      </c>
      <c r="N43" s="125">
        <f t="shared" si="0"/>
        <v>6620140</v>
      </c>
      <c r="P43" s="113"/>
    </row>
    <row r="44" spans="1:16">
      <c r="A44" s="111"/>
      <c r="C44" s="124" t="s">
        <v>117</v>
      </c>
      <c r="D44" s="137">
        <v>1586947</v>
      </c>
      <c r="E44" s="137">
        <v>737501</v>
      </c>
      <c r="F44" s="138">
        <v>22099</v>
      </c>
      <c r="G44" s="137">
        <v>11680</v>
      </c>
      <c r="H44" s="137">
        <v>114246</v>
      </c>
      <c r="I44" s="137">
        <v>59649</v>
      </c>
      <c r="J44" s="139">
        <v>31561</v>
      </c>
      <c r="K44" s="139">
        <v>2062</v>
      </c>
      <c r="L44" s="139">
        <v>0</v>
      </c>
      <c r="M44" s="139">
        <v>0</v>
      </c>
      <c r="N44" s="125">
        <f t="shared" si="0"/>
        <v>2565745</v>
      </c>
      <c r="P44" s="113"/>
    </row>
    <row r="45" spans="1:16">
      <c r="A45" s="111"/>
      <c r="C45" s="124" t="s">
        <v>46</v>
      </c>
      <c r="D45" s="137">
        <v>3826997</v>
      </c>
      <c r="E45" s="137">
        <v>1778517</v>
      </c>
      <c r="F45" s="138">
        <v>53293</v>
      </c>
      <c r="G45" s="137">
        <v>28168</v>
      </c>
      <c r="H45" s="137">
        <v>275508</v>
      </c>
      <c r="I45" s="137">
        <v>156810</v>
      </c>
      <c r="J45" s="139">
        <v>82971</v>
      </c>
      <c r="K45" s="139">
        <v>4973</v>
      </c>
      <c r="L45" s="139">
        <v>0</v>
      </c>
      <c r="M45" s="139">
        <v>0</v>
      </c>
      <c r="N45" s="125">
        <f t="shared" si="0"/>
        <v>6207237</v>
      </c>
      <c r="P45" s="113"/>
    </row>
    <row r="46" spans="1:16">
      <c r="A46" s="111"/>
      <c r="C46" s="124" t="s">
        <v>47</v>
      </c>
      <c r="D46" s="137">
        <v>1710236</v>
      </c>
      <c r="E46" s="137">
        <v>794796</v>
      </c>
      <c r="F46" s="138">
        <v>23816</v>
      </c>
      <c r="G46" s="137">
        <v>12588</v>
      </c>
      <c r="H46" s="137">
        <v>123121</v>
      </c>
      <c r="I46" s="137">
        <v>64358</v>
      </c>
      <c r="J46" s="139">
        <v>34052</v>
      </c>
      <c r="K46" s="139">
        <v>2222</v>
      </c>
      <c r="L46" s="139">
        <v>0</v>
      </c>
      <c r="M46" s="139">
        <v>0</v>
      </c>
      <c r="N46" s="125">
        <f t="shared" si="0"/>
        <v>2765189</v>
      </c>
      <c r="P46" s="113"/>
    </row>
    <row r="47" spans="1:16">
      <c r="A47" s="111"/>
      <c r="C47" s="124" t="s">
        <v>48</v>
      </c>
      <c r="D47" s="137">
        <v>6649698</v>
      </c>
      <c r="E47" s="137">
        <v>3090309</v>
      </c>
      <c r="F47" s="138">
        <v>92601</v>
      </c>
      <c r="G47" s="137">
        <v>48943</v>
      </c>
      <c r="H47" s="137">
        <v>478717</v>
      </c>
      <c r="I47" s="137">
        <v>260602</v>
      </c>
      <c r="J47" s="139">
        <v>137889</v>
      </c>
      <c r="K47" s="139">
        <v>8641</v>
      </c>
      <c r="L47" s="139">
        <v>516839</v>
      </c>
      <c r="M47" s="139">
        <v>0</v>
      </c>
      <c r="N47" s="125">
        <f t="shared" si="0"/>
        <v>11284239</v>
      </c>
      <c r="P47" s="113"/>
    </row>
    <row r="48" spans="1:16">
      <c r="A48" s="111"/>
      <c r="C48" s="124" t="s">
        <v>118</v>
      </c>
      <c r="D48" s="137">
        <v>6072055</v>
      </c>
      <c r="E48" s="137">
        <v>2821861</v>
      </c>
      <c r="F48" s="138">
        <v>84557</v>
      </c>
      <c r="G48" s="137">
        <v>44692</v>
      </c>
      <c r="H48" s="137">
        <v>437132</v>
      </c>
      <c r="I48" s="137">
        <v>234160</v>
      </c>
      <c r="J48" s="139">
        <v>123897</v>
      </c>
      <c r="K48" s="139">
        <v>7890</v>
      </c>
      <c r="L48" s="139">
        <v>0</v>
      </c>
      <c r="M48" s="139">
        <v>0</v>
      </c>
      <c r="N48" s="125">
        <f t="shared" si="0"/>
        <v>9826244</v>
      </c>
      <c r="P48" s="113"/>
    </row>
    <row r="49" spans="1:16">
      <c r="A49" s="111"/>
      <c r="C49" s="124" t="s">
        <v>119</v>
      </c>
      <c r="D49" s="137">
        <v>2319516</v>
      </c>
      <c r="E49" s="137">
        <v>1077947</v>
      </c>
      <c r="F49" s="138">
        <v>32301</v>
      </c>
      <c r="G49" s="137">
        <v>17072</v>
      </c>
      <c r="H49" s="137">
        <v>166984</v>
      </c>
      <c r="I49" s="137">
        <v>81981</v>
      </c>
      <c r="J49" s="139">
        <v>43377</v>
      </c>
      <c r="K49" s="139">
        <v>3014</v>
      </c>
      <c r="L49" s="139">
        <v>0</v>
      </c>
      <c r="M49" s="139">
        <v>0</v>
      </c>
      <c r="N49" s="125">
        <f t="shared" si="0"/>
        <v>3742192</v>
      </c>
      <c r="P49" s="113"/>
    </row>
    <row r="50" spans="1:16">
      <c r="A50" s="111"/>
      <c r="C50" s="124" t="s">
        <v>120</v>
      </c>
      <c r="D50" s="137">
        <v>582217</v>
      </c>
      <c r="E50" s="137">
        <v>270573</v>
      </c>
      <c r="F50" s="138">
        <v>8108</v>
      </c>
      <c r="G50" s="137">
        <v>4285</v>
      </c>
      <c r="H50" s="137">
        <v>41915</v>
      </c>
      <c r="I50" s="137">
        <v>13355</v>
      </c>
      <c r="J50" s="139">
        <v>7067</v>
      </c>
      <c r="K50" s="139">
        <v>757</v>
      </c>
      <c r="L50" s="139">
        <v>0</v>
      </c>
      <c r="M50" s="139">
        <v>0</v>
      </c>
      <c r="N50" s="125">
        <f t="shared" si="0"/>
        <v>928277</v>
      </c>
      <c r="P50" s="113"/>
    </row>
    <row r="51" spans="1:16">
      <c r="A51" s="111"/>
      <c r="C51" s="124" t="s">
        <v>52</v>
      </c>
      <c r="D51" s="137">
        <v>6534098</v>
      </c>
      <c r="E51" s="137">
        <v>3036586</v>
      </c>
      <c r="F51" s="138">
        <v>90991</v>
      </c>
      <c r="G51" s="137">
        <v>48092</v>
      </c>
      <c r="H51" s="137">
        <v>470395</v>
      </c>
      <c r="I51" s="137">
        <v>236605</v>
      </c>
      <c r="J51" s="139">
        <v>125191</v>
      </c>
      <c r="K51" s="139">
        <v>8490</v>
      </c>
      <c r="L51" s="139">
        <v>0</v>
      </c>
      <c r="M51" s="139">
        <v>0</v>
      </c>
      <c r="N51" s="125">
        <f t="shared" si="0"/>
        <v>10550448</v>
      </c>
      <c r="P51" s="113"/>
    </row>
    <row r="52" spans="1:16">
      <c r="A52" s="111"/>
      <c r="C52" s="124" t="s">
        <v>121</v>
      </c>
      <c r="D52" s="137">
        <v>384163</v>
      </c>
      <c r="E52" s="137">
        <v>178532</v>
      </c>
      <c r="F52" s="138">
        <v>5350</v>
      </c>
      <c r="G52" s="137">
        <v>2828</v>
      </c>
      <c r="H52" s="137">
        <v>27656</v>
      </c>
      <c r="I52" s="137">
        <v>7586</v>
      </c>
      <c r="J52" s="139">
        <v>4014</v>
      </c>
      <c r="K52" s="139">
        <v>499</v>
      </c>
      <c r="L52" s="139">
        <v>18443</v>
      </c>
      <c r="M52" s="139">
        <v>0</v>
      </c>
      <c r="N52" s="125">
        <f t="shared" si="0"/>
        <v>629071</v>
      </c>
      <c r="P52" s="113"/>
    </row>
    <row r="53" spans="1:16">
      <c r="A53" s="111"/>
      <c r="C53" s="124" t="s">
        <v>54</v>
      </c>
      <c r="D53" s="137">
        <v>1791899</v>
      </c>
      <c r="E53" s="137">
        <v>832748</v>
      </c>
      <c r="F53" s="138">
        <v>24953</v>
      </c>
      <c r="G53" s="137">
        <v>13189</v>
      </c>
      <c r="H53" s="137">
        <v>129001</v>
      </c>
      <c r="I53" s="137">
        <v>62569</v>
      </c>
      <c r="J53" s="139">
        <v>33106</v>
      </c>
      <c r="K53" s="139">
        <v>2328</v>
      </c>
      <c r="L53" s="139">
        <v>69800</v>
      </c>
      <c r="M53" s="139">
        <v>0</v>
      </c>
      <c r="N53" s="125">
        <f t="shared" si="0"/>
        <v>2959593</v>
      </c>
      <c r="P53" s="113"/>
    </row>
    <row r="54" spans="1:16">
      <c r="A54" s="111"/>
      <c r="C54" s="124" t="s">
        <v>122</v>
      </c>
      <c r="D54" s="137">
        <v>1271526</v>
      </c>
      <c r="E54" s="137">
        <v>590915</v>
      </c>
      <c r="F54" s="138">
        <v>17707</v>
      </c>
      <c r="G54" s="137">
        <v>9359</v>
      </c>
      <c r="H54" s="137">
        <v>91538</v>
      </c>
      <c r="I54" s="137">
        <v>35224</v>
      </c>
      <c r="J54" s="139">
        <v>18638</v>
      </c>
      <c r="K54" s="139">
        <v>1652</v>
      </c>
      <c r="L54" s="139">
        <v>308477</v>
      </c>
      <c r="M54" s="139">
        <v>0</v>
      </c>
      <c r="N54" s="125">
        <f t="shared" si="0"/>
        <v>2345036</v>
      </c>
      <c r="P54" s="113"/>
    </row>
    <row r="55" spans="1:16">
      <c r="A55" s="111"/>
      <c r="C55" s="124" t="s">
        <v>56</v>
      </c>
      <c r="D55" s="137">
        <v>1214250</v>
      </c>
      <c r="E55" s="137">
        <v>564298</v>
      </c>
      <c r="F55" s="138">
        <v>16909</v>
      </c>
      <c r="G55" s="137">
        <v>8937</v>
      </c>
      <c r="H55" s="137">
        <v>87415</v>
      </c>
      <c r="I55" s="137">
        <v>29765</v>
      </c>
      <c r="J55" s="139">
        <v>15749</v>
      </c>
      <c r="K55" s="139">
        <v>1578</v>
      </c>
      <c r="L55" s="139">
        <v>90271</v>
      </c>
      <c r="M55" s="139">
        <v>0</v>
      </c>
      <c r="N55" s="125">
        <f t="shared" si="0"/>
        <v>2029172</v>
      </c>
      <c r="P55" s="113"/>
    </row>
    <row r="56" spans="1:16">
      <c r="A56" s="111"/>
      <c r="C56" s="124" t="s">
        <v>123</v>
      </c>
      <c r="D56" s="137">
        <v>965653</v>
      </c>
      <c r="E56" s="137">
        <v>448767</v>
      </c>
      <c r="F56" s="138">
        <v>13447</v>
      </c>
      <c r="G56" s="137">
        <v>7107</v>
      </c>
      <c r="H56" s="137">
        <v>69518</v>
      </c>
      <c r="I56" s="137">
        <v>24189</v>
      </c>
      <c r="J56" s="139">
        <v>12799</v>
      </c>
      <c r="K56" s="139">
        <v>1255</v>
      </c>
      <c r="L56" s="139">
        <v>0</v>
      </c>
      <c r="M56" s="139">
        <v>0</v>
      </c>
      <c r="N56" s="125">
        <f t="shared" si="0"/>
        <v>1542735</v>
      </c>
      <c r="P56" s="113"/>
    </row>
    <row r="57" spans="1:16">
      <c r="A57" s="111"/>
      <c r="C57" s="124" t="s">
        <v>124</v>
      </c>
      <c r="D57" s="137">
        <v>3229116</v>
      </c>
      <c r="E57" s="137">
        <v>1500664</v>
      </c>
      <c r="F57" s="138">
        <v>44967</v>
      </c>
      <c r="G57" s="137">
        <v>23767</v>
      </c>
      <c r="H57" s="137">
        <v>232466</v>
      </c>
      <c r="I57" s="137">
        <v>105863</v>
      </c>
      <c r="J57" s="139">
        <v>56014</v>
      </c>
      <c r="K57" s="139">
        <v>4196</v>
      </c>
      <c r="L57" s="139">
        <v>327724</v>
      </c>
      <c r="M57" s="139">
        <v>0</v>
      </c>
      <c r="N57" s="125">
        <f t="shared" si="0"/>
        <v>5524777</v>
      </c>
      <c r="P57" s="113"/>
    </row>
    <row r="58" spans="1:16">
      <c r="A58" s="111"/>
      <c r="C58" s="124" t="s">
        <v>83</v>
      </c>
      <c r="D58" s="137">
        <v>1585255</v>
      </c>
      <c r="E58" s="137">
        <v>736714</v>
      </c>
      <c r="F58" s="138">
        <v>22076</v>
      </c>
      <c r="G58" s="137">
        <v>11668</v>
      </c>
      <c r="H58" s="137">
        <v>114123</v>
      </c>
      <c r="I58" s="137">
        <v>70725</v>
      </c>
      <c r="J58" s="139">
        <v>37421</v>
      </c>
      <c r="K58" s="139">
        <v>2060</v>
      </c>
      <c r="L58" s="139">
        <v>0</v>
      </c>
      <c r="M58" s="139">
        <v>0</v>
      </c>
      <c r="N58" s="125">
        <f t="shared" si="0"/>
        <v>2580042</v>
      </c>
      <c r="P58" s="113"/>
    </row>
    <row r="59" spans="1:16">
      <c r="A59" s="111"/>
      <c r="C59" s="124" t="s">
        <v>125</v>
      </c>
      <c r="D59" s="137">
        <v>610338</v>
      </c>
      <c r="E59" s="137">
        <v>283642</v>
      </c>
      <c r="F59" s="138">
        <v>8499</v>
      </c>
      <c r="G59" s="137">
        <v>4492</v>
      </c>
      <c r="H59" s="137">
        <v>43938</v>
      </c>
      <c r="I59" s="137">
        <v>15227</v>
      </c>
      <c r="J59" s="139">
        <v>8057</v>
      </c>
      <c r="K59" s="139">
        <v>793</v>
      </c>
      <c r="L59" s="139">
        <v>0</v>
      </c>
      <c r="M59" s="139">
        <v>0</v>
      </c>
      <c r="N59" s="125">
        <f t="shared" si="0"/>
        <v>974986</v>
      </c>
      <c r="P59" s="113"/>
    </row>
    <row r="60" spans="1:16">
      <c r="A60" s="111"/>
      <c r="C60" s="124" t="s">
        <v>126</v>
      </c>
      <c r="D60" s="137">
        <v>5461864</v>
      </c>
      <c r="E60" s="137">
        <v>2538288</v>
      </c>
      <c r="F60" s="138">
        <v>76060</v>
      </c>
      <c r="G60" s="137">
        <v>40200</v>
      </c>
      <c r="H60" s="137">
        <v>393204</v>
      </c>
      <c r="I60" s="137">
        <v>142577</v>
      </c>
      <c r="J60" s="139">
        <v>75439</v>
      </c>
      <c r="K60" s="139">
        <v>7097</v>
      </c>
      <c r="L60" s="139">
        <v>47685</v>
      </c>
      <c r="M60" s="139">
        <v>0</v>
      </c>
      <c r="N60" s="125">
        <f t="shared" si="0"/>
        <v>8782414</v>
      </c>
      <c r="P60" s="113"/>
    </row>
    <row r="61" spans="1:16">
      <c r="A61" s="111"/>
      <c r="C61" s="124" t="s">
        <v>60</v>
      </c>
      <c r="D61" s="137">
        <v>1081292</v>
      </c>
      <c r="E61" s="137">
        <v>502508</v>
      </c>
      <c r="F61" s="138">
        <v>15058</v>
      </c>
      <c r="G61" s="137">
        <v>7959</v>
      </c>
      <c r="H61" s="137">
        <v>77843</v>
      </c>
      <c r="I61" s="137">
        <v>38464</v>
      </c>
      <c r="J61" s="139">
        <v>20352</v>
      </c>
      <c r="K61" s="139">
        <v>1405</v>
      </c>
      <c r="L61" s="139">
        <v>0</v>
      </c>
      <c r="M61" s="139">
        <v>0</v>
      </c>
      <c r="N61" s="125">
        <f t="shared" si="0"/>
        <v>1744881</v>
      </c>
      <c r="P61" s="113"/>
    </row>
    <row r="62" spans="1:16">
      <c r="A62" s="111"/>
      <c r="C62" s="124" t="s">
        <v>61</v>
      </c>
      <c r="D62" s="137">
        <v>4527646</v>
      </c>
      <c r="E62" s="137">
        <v>2104129</v>
      </c>
      <c r="F62" s="138">
        <v>63050</v>
      </c>
      <c r="G62" s="137">
        <v>33324</v>
      </c>
      <c r="H62" s="137">
        <v>325949</v>
      </c>
      <c r="I62" s="137">
        <v>138706</v>
      </c>
      <c r="J62" s="139">
        <v>73392</v>
      </c>
      <c r="K62" s="139">
        <v>5883</v>
      </c>
      <c r="L62" s="139">
        <v>0</v>
      </c>
      <c r="M62" s="139">
        <v>0</v>
      </c>
      <c r="N62" s="125">
        <f t="shared" si="0"/>
        <v>7272079</v>
      </c>
      <c r="P62" s="113"/>
    </row>
    <row r="63" spans="1:16">
      <c r="A63" s="111"/>
      <c r="C63" s="124" t="s">
        <v>127</v>
      </c>
      <c r="D63" s="137">
        <v>1864359</v>
      </c>
      <c r="E63" s="137">
        <v>866422</v>
      </c>
      <c r="F63" s="138">
        <v>25962</v>
      </c>
      <c r="G63" s="137">
        <v>13722</v>
      </c>
      <c r="H63" s="137">
        <v>134217</v>
      </c>
      <c r="I63" s="137">
        <v>71125</v>
      </c>
      <c r="J63" s="139">
        <v>37634</v>
      </c>
      <c r="K63" s="139">
        <v>2423</v>
      </c>
      <c r="L63" s="139">
        <v>0</v>
      </c>
      <c r="M63" s="139">
        <v>0</v>
      </c>
      <c r="N63" s="125">
        <f t="shared" si="0"/>
        <v>3015864</v>
      </c>
      <c r="P63" s="113"/>
    </row>
    <row r="64" spans="1:16">
      <c r="A64" s="111"/>
      <c r="C64" s="124" t="s">
        <v>128</v>
      </c>
      <c r="D64" s="137">
        <v>1312631</v>
      </c>
      <c r="E64" s="137">
        <v>610018</v>
      </c>
      <c r="F64" s="138">
        <v>18279</v>
      </c>
      <c r="G64" s="137">
        <v>9661</v>
      </c>
      <c r="H64" s="137">
        <v>94497</v>
      </c>
      <c r="I64" s="137">
        <v>48644</v>
      </c>
      <c r="J64" s="139">
        <v>25739</v>
      </c>
      <c r="K64" s="139">
        <v>1706</v>
      </c>
      <c r="L64" s="139">
        <v>0</v>
      </c>
      <c r="M64" s="139">
        <v>25152</v>
      </c>
      <c r="N64" s="125">
        <f t="shared" si="0"/>
        <v>2146327</v>
      </c>
      <c r="P64" s="113"/>
    </row>
    <row r="65" spans="1:16">
      <c r="A65" s="111"/>
      <c r="C65" s="124" t="s">
        <v>64</v>
      </c>
      <c r="D65" s="137">
        <v>1797109</v>
      </c>
      <c r="E65" s="137">
        <v>835169</v>
      </c>
      <c r="F65" s="138">
        <v>25026</v>
      </c>
      <c r="G65" s="137">
        <v>13227</v>
      </c>
      <c r="H65" s="137">
        <v>129376</v>
      </c>
      <c r="I65" s="137">
        <v>70223</v>
      </c>
      <c r="J65" s="139">
        <v>37156</v>
      </c>
      <c r="K65" s="139">
        <v>2335</v>
      </c>
      <c r="L65" s="139">
        <v>0</v>
      </c>
      <c r="M65" s="139">
        <v>0</v>
      </c>
      <c r="N65" s="125">
        <f t="shared" si="0"/>
        <v>2909621</v>
      </c>
      <c r="P65" s="113"/>
    </row>
    <row r="66" spans="1:16">
      <c r="A66" s="111"/>
      <c r="C66" s="124" t="s">
        <v>65</v>
      </c>
      <c r="D66" s="137">
        <v>3515716</v>
      </c>
      <c r="E66" s="137">
        <v>1633856</v>
      </c>
      <c r="F66" s="138">
        <v>48958</v>
      </c>
      <c r="G66" s="137">
        <v>25876</v>
      </c>
      <c r="H66" s="137">
        <v>253099</v>
      </c>
      <c r="I66" s="137">
        <v>120133</v>
      </c>
      <c r="J66" s="139">
        <v>63565</v>
      </c>
      <c r="K66" s="139">
        <v>4568</v>
      </c>
      <c r="L66" s="139">
        <v>0</v>
      </c>
      <c r="M66" s="139">
        <v>0</v>
      </c>
      <c r="N66" s="125">
        <f t="shared" si="0"/>
        <v>5665771</v>
      </c>
      <c r="P66" s="113"/>
    </row>
    <row r="67" spans="1:16" ht="13.5" thickBot="1">
      <c r="A67" s="111"/>
      <c r="C67" s="124" t="s">
        <v>66</v>
      </c>
      <c r="D67" s="137">
        <v>16363339</v>
      </c>
      <c r="E67" s="137">
        <v>7604521</v>
      </c>
      <c r="F67" s="138">
        <v>227869</v>
      </c>
      <c r="G67" s="137">
        <v>120438</v>
      </c>
      <c r="H67" s="137">
        <v>1178009</v>
      </c>
      <c r="I67" s="137">
        <v>566389</v>
      </c>
      <c r="J67" s="139">
        <v>299685</v>
      </c>
      <c r="K67" s="139">
        <v>21263</v>
      </c>
      <c r="L67" s="139">
        <v>1678425</v>
      </c>
      <c r="M67" s="139">
        <v>0</v>
      </c>
      <c r="N67" s="125">
        <f t="shared" si="0"/>
        <v>28059938</v>
      </c>
      <c r="P67" s="113"/>
    </row>
    <row r="68" spans="1:16" ht="15.75" customHeight="1">
      <c r="A68" s="111"/>
      <c r="C68" s="126" t="s">
        <v>67</v>
      </c>
      <c r="D68" s="127">
        <f t="shared" ref="D68:M68" si="1">SUM(D10:D67)</f>
        <v>179524905</v>
      </c>
      <c r="E68" s="127">
        <f t="shared" si="1"/>
        <v>83430459</v>
      </c>
      <c r="F68" s="127">
        <f t="shared" si="1"/>
        <v>2499989</v>
      </c>
      <c r="G68" s="127">
        <f t="shared" si="1"/>
        <v>1321342</v>
      </c>
      <c r="H68" s="127">
        <f t="shared" si="1"/>
        <v>12924136</v>
      </c>
      <c r="I68" s="127">
        <f t="shared" si="1"/>
        <v>6162818</v>
      </c>
      <c r="J68" s="127">
        <f t="shared" si="1"/>
        <v>3260841</v>
      </c>
      <c r="K68" s="127">
        <f t="shared" si="1"/>
        <v>233276</v>
      </c>
      <c r="L68" s="127">
        <f t="shared" si="1"/>
        <v>13202535</v>
      </c>
      <c r="M68" s="127">
        <f t="shared" si="1"/>
        <v>731139</v>
      </c>
      <c r="N68" s="140">
        <f t="shared" si="0"/>
        <v>303291440</v>
      </c>
      <c r="P68" s="113"/>
    </row>
    <row r="69" spans="1:16" ht="12" customHeight="1" thickBot="1">
      <c r="A69" s="111"/>
      <c r="C69" s="128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10" t="s">
        <v>9</v>
      </c>
      <c r="P69" s="113"/>
    </row>
    <row r="70" spans="1:16" ht="0.75" customHeight="1" thickBot="1">
      <c r="A70" s="111"/>
      <c r="C70" s="130"/>
      <c r="D70" s="131"/>
      <c r="E70" s="130"/>
      <c r="F70" s="131"/>
      <c r="G70" s="131"/>
      <c r="H70" s="131"/>
      <c r="I70" s="131"/>
      <c r="J70" s="131"/>
      <c r="K70" s="131"/>
      <c r="L70" s="131"/>
      <c r="M70" s="131"/>
      <c r="N70" s="131"/>
      <c r="P70" s="113"/>
    </row>
    <row r="71" spans="1:16" ht="6" customHeight="1">
      <c r="A71" s="111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P71" s="113"/>
    </row>
    <row r="72" spans="1:16" ht="7.5" customHeight="1" thickBot="1">
      <c r="A72" s="133"/>
      <c r="B72" s="134"/>
      <c r="C72" s="134"/>
      <c r="D72" s="134"/>
      <c r="E72" s="134"/>
      <c r="F72" s="134"/>
      <c r="G72" s="134"/>
      <c r="H72" s="134"/>
      <c r="I72" s="134"/>
      <c r="J72" s="134"/>
      <c r="K72" s="134"/>
      <c r="L72" s="134"/>
      <c r="M72" s="134"/>
      <c r="N72" s="134"/>
      <c r="O72" s="134"/>
      <c r="P72" s="135"/>
    </row>
    <row r="73" spans="1:16" ht="13.5" thickTop="1"/>
  </sheetData>
  <mergeCells count="5">
    <mergeCell ref="C6:N6"/>
    <mergeCell ref="C2:N2"/>
    <mergeCell ref="C3:N3"/>
    <mergeCell ref="C4:N4"/>
    <mergeCell ref="C5:N5"/>
  </mergeCells>
  <phoneticPr fontId="0" type="noConversion"/>
  <printOptions horizontalCentered="1" verticalCentered="1"/>
  <pageMargins left="0" right="0" top="0" bottom="0" header="0" footer="0"/>
  <pageSetup scale="53" orientation="landscape" r:id="rId1"/>
  <headerFooter alignWithMargins="0">
    <oddFooter>FEDERACION.xls&amp;RPágina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9"/>
  <dimension ref="A1:P80"/>
  <sheetViews>
    <sheetView view="pageBreakPreview" topLeftCell="G57" zoomScaleNormal="100" zoomScaleSheetLayoutView="100" workbookViewId="0">
      <selection activeCell="L67" sqref="L67"/>
    </sheetView>
  </sheetViews>
  <sheetFormatPr baseColWidth="10" defaultColWidth="11.453125" defaultRowHeight="13"/>
  <cols>
    <col min="1" max="1" width="1.26953125" style="1" customWidth="1"/>
    <col min="2" max="2" width="2.54296875" style="1" customWidth="1"/>
    <col min="3" max="3" width="36.453125" style="1" customWidth="1"/>
    <col min="4" max="4" width="15.1796875" style="12" customWidth="1"/>
    <col min="5" max="5" width="15.1796875" style="1" customWidth="1"/>
    <col min="6" max="14" width="15.1796875" style="12" customWidth="1"/>
    <col min="15" max="15" width="2.453125" style="1" customWidth="1"/>
    <col min="16" max="16" width="1.26953125" style="1" customWidth="1"/>
    <col min="17" max="16384" width="11.453125" style="1"/>
  </cols>
  <sheetData>
    <row r="1" spans="1:16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9"/>
      <c r="O1" s="45"/>
      <c r="P1" s="46"/>
    </row>
    <row r="2" spans="1:16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P2" s="47"/>
    </row>
    <row r="3" spans="1:16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47"/>
    </row>
    <row r="4" spans="1:16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P4" s="47"/>
    </row>
    <row r="5" spans="1:16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P5" s="47"/>
    </row>
    <row r="6" spans="1:16" ht="15.75" customHeight="1">
      <c r="A6" s="42"/>
      <c r="C6" s="141" t="s">
        <v>148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P6" s="47"/>
    </row>
    <row r="7" spans="1:16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N7" s="1"/>
      <c r="P7" s="47"/>
    </row>
    <row r="8" spans="1:16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79" t="s">
        <v>92</v>
      </c>
      <c r="K8" s="80" t="s">
        <v>93</v>
      </c>
      <c r="L8" s="61" t="s">
        <v>2</v>
      </c>
      <c r="M8" s="61" t="s">
        <v>157</v>
      </c>
      <c r="N8" s="61" t="s">
        <v>10</v>
      </c>
      <c r="P8" s="47"/>
    </row>
    <row r="9" spans="1:16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81" t="s">
        <v>97</v>
      </c>
      <c r="K9" s="82" t="s">
        <v>98</v>
      </c>
      <c r="L9" s="63" t="s">
        <v>130</v>
      </c>
      <c r="M9" s="63" t="s">
        <v>158</v>
      </c>
      <c r="N9" s="63" t="s">
        <v>82</v>
      </c>
      <c r="P9" s="47"/>
    </row>
    <row r="10" spans="1:16">
      <c r="A10" s="42"/>
      <c r="C10" s="5" t="s">
        <v>100</v>
      </c>
      <c r="D10" s="58">
        <v>633952</v>
      </c>
      <c r="E10" s="58">
        <v>366020</v>
      </c>
      <c r="F10" s="58">
        <v>20665</v>
      </c>
      <c r="G10" s="58">
        <v>4118</v>
      </c>
      <c r="H10" s="58">
        <v>57185</v>
      </c>
      <c r="I10" s="58">
        <v>21799</v>
      </c>
      <c r="J10" s="65">
        <v>12533</v>
      </c>
      <c r="K10" s="58">
        <v>1156</v>
      </c>
      <c r="L10" s="58">
        <v>0</v>
      </c>
      <c r="M10" s="58"/>
      <c r="N10" s="7">
        <f>SUM(D10:L10)</f>
        <v>1117428</v>
      </c>
      <c r="P10" s="47"/>
    </row>
    <row r="11" spans="1:16">
      <c r="A11" s="42"/>
      <c r="C11" s="5" t="s">
        <v>12</v>
      </c>
      <c r="D11" s="58">
        <v>524955</v>
      </c>
      <c r="E11" s="58">
        <v>303089</v>
      </c>
      <c r="F11" s="58">
        <v>17112</v>
      </c>
      <c r="G11" s="58">
        <v>3410</v>
      </c>
      <c r="H11" s="58">
        <v>47353</v>
      </c>
      <c r="I11" s="58">
        <v>17515</v>
      </c>
      <c r="J11" s="65">
        <v>10070</v>
      </c>
      <c r="K11" s="58">
        <v>957</v>
      </c>
      <c r="L11" s="58">
        <v>0</v>
      </c>
      <c r="M11" s="58"/>
      <c r="N11" s="7">
        <f t="shared" ref="N11:N67" si="0">SUM(D11:L11)</f>
        <v>924461</v>
      </c>
      <c r="P11" s="47"/>
    </row>
    <row r="12" spans="1:16">
      <c r="A12" s="42"/>
      <c r="C12" s="5" t="s">
        <v>101</v>
      </c>
      <c r="D12" s="58">
        <v>423023</v>
      </c>
      <c r="E12" s="58">
        <v>244237</v>
      </c>
      <c r="F12" s="58">
        <v>13789</v>
      </c>
      <c r="G12" s="58">
        <v>2748</v>
      </c>
      <c r="H12" s="58">
        <v>38158</v>
      </c>
      <c r="I12" s="58">
        <v>10330</v>
      </c>
      <c r="J12" s="65">
        <v>5939</v>
      </c>
      <c r="K12" s="58">
        <v>772</v>
      </c>
      <c r="L12" s="58">
        <v>34674</v>
      </c>
      <c r="M12" s="58"/>
      <c r="N12" s="7">
        <f t="shared" si="0"/>
        <v>773670</v>
      </c>
      <c r="P12" s="47"/>
    </row>
    <row r="13" spans="1:16">
      <c r="A13" s="42"/>
      <c r="C13" s="5" t="s">
        <v>102</v>
      </c>
      <c r="D13" s="58">
        <v>485522</v>
      </c>
      <c r="E13" s="58">
        <v>280322</v>
      </c>
      <c r="F13" s="58">
        <v>15827</v>
      </c>
      <c r="G13" s="58">
        <v>3154</v>
      </c>
      <c r="H13" s="58">
        <v>43796</v>
      </c>
      <c r="I13" s="58">
        <v>16026</v>
      </c>
      <c r="J13" s="65">
        <v>9214</v>
      </c>
      <c r="K13" s="58">
        <v>885</v>
      </c>
      <c r="L13" s="58">
        <v>0</v>
      </c>
      <c r="M13" s="58"/>
      <c r="N13" s="7">
        <f t="shared" si="0"/>
        <v>854746</v>
      </c>
      <c r="P13" s="47"/>
    </row>
    <row r="14" spans="1:16">
      <c r="A14" s="42"/>
      <c r="C14" s="5" t="s">
        <v>103</v>
      </c>
      <c r="D14" s="58">
        <v>3244008</v>
      </c>
      <c r="E14" s="58">
        <v>1872967</v>
      </c>
      <c r="F14" s="58">
        <v>105745</v>
      </c>
      <c r="G14" s="58">
        <v>21071</v>
      </c>
      <c r="H14" s="58">
        <v>292622</v>
      </c>
      <c r="I14" s="58">
        <v>142001</v>
      </c>
      <c r="J14" s="65">
        <v>81640</v>
      </c>
      <c r="K14" s="58">
        <v>5916</v>
      </c>
      <c r="L14" s="58">
        <v>1019851</v>
      </c>
      <c r="M14" s="58"/>
      <c r="N14" s="7">
        <f t="shared" si="0"/>
        <v>6785821</v>
      </c>
      <c r="P14" s="47"/>
    </row>
    <row r="15" spans="1:16">
      <c r="A15" s="42"/>
      <c r="C15" s="5" t="s">
        <v>104</v>
      </c>
      <c r="D15" s="58">
        <v>677588</v>
      </c>
      <c r="E15" s="58">
        <v>391213</v>
      </c>
      <c r="F15" s="58">
        <v>22087</v>
      </c>
      <c r="G15" s="58">
        <v>4401</v>
      </c>
      <c r="H15" s="58">
        <v>61121</v>
      </c>
      <c r="I15" s="58">
        <v>26770</v>
      </c>
      <c r="J15" s="65">
        <v>15391</v>
      </c>
      <c r="K15" s="58">
        <v>1236</v>
      </c>
      <c r="L15" s="58">
        <v>0</v>
      </c>
      <c r="M15" s="58"/>
      <c r="N15" s="7">
        <f t="shared" si="0"/>
        <v>1199807</v>
      </c>
      <c r="P15" s="47"/>
    </row>
    <row r="16" spans="1:16">
      <c r="A16" s="42"/>
      <c r="C16" s="5" t="s">
        <v>105</v>
      </c>
      <c r="D16" s="58">
        <v>1341643</v>
      </c>
      <c r="E16" s="58">
        <v>774613</v>
      </c>
      <c r="F16" s="58">
        <v>43734</v>
      </c>
      <c r="G16" s="58">
        <v>8714</v>
      </c>
      <c r="H16" s="58">
        <v>121021</v>
      </c>
      <c r="I16" s="58">
        <v>43620</v>
      </c>
      <c r="J16" s="65">
        <v>25078</v>
      </c>
      <c r="K16" s="58">
        <v>2447</v>
      </c>
      <c r="L16" s="58">
        <v>0</v>
      </c>
      <c r="M16" s="58"/>
      <c r="N16" s="7">
        <f t="shared" si="0"/>
        <v>2360870</v>
      </c>
      <c r="P16" s="47"/>
    </row>
    <row r="17" spans="1:16">
      <c r="A17" s="42"/>
      <c r="C17" s="5" t="s">
        <v>18</v>
      </c>
      <c r="D17" s="58">
        <v>873561</v>
      </c>
      <c r="E17" s="58">
        <v>504361</v>
      </c>
      <c r="F17" s="58">
        <v>28476</v>
      </c>
      <c r="G17" s="58">
        <v>5674</v>
      </c>
      <c r="H17" s="58">
        <v>78799</v>
      </c>
      <c r="I17" s="58">
        <v>40776</v>
      </c>
      <c r="J17" s="65">
        <v>23444</v>
      </c>
      <c r="K17" s="58">
        <v>1593</v>
      </c>
      <c r="L17" s="58">
        <v>2517</v>
      </c>
      <c r="M17" s="58"/>
      <c r="N17" s="7">
        <f t="shared" si="0"/>
        <v>1559201</v>
      </c>
      <c r="P17" s="47"/>
    </row>
    <row r="18" spans="1:16">
      <c r="A18" s="42"/>
      <c r="C18" s="5" t="s">
        <v>19</v>
      </c>
      <c r="D18" s="58">
        <v>1367254</v>
      </c>
      <c r="E18" s="58">
        <v>789401</v>
      </c>
      <c r="F18" s="58">
        <v>44568</v>
      </c>
      <c r="G18" s="58">
        <v>8881</v>
      </c>
      <c r="H18" s="58">
        <v>123331</v>
      </c>
      <c r="I18" s="58">
        <v>39437</v>
      </c>
      <c r="J18" s="65">
        <v>22673</v>
      </c>
      <c r="K18" s="58">
        <v>2494</v>
      </c>
      <c r="L18" s="58">
        <v>0</v>
      </c>
      <c r="M18" s="58"/>
      <c r="N18" s="7">
        <f t="shared" si="0"/>
        <v>2398039</v>
      </c>
      <c r="P18" s="47"/>
    </row>
    <row r="19" spans="1:16">
      <c r="A19" s="42"/>
      <c r="C19" s="5" t="s">
        <v>106</v>
      </c>
      <c r="D19" s="58">
        <v>330441</v>
      </c>
      <c r="E19" s="58">
        <v>190784</v>
      </c>
      <c r="F19" s="58">
        <v>10771</v>
      </c>
      <c r="G19" s="58">
        <v>2146</v>
      </c>
      <c r="H19" s="58">
        <v>29807</v>
      </c>
      <c r="I19" s="58">
        <v>7626</v>
      </c>
      <c r="J19" s="65">
        <v>4384</v>
      </c>
      <c r="K19" s="58">
        <v>603</v>
      </c>
      <c r="L19" s="58">
        <v>0</v>
      </c>
      <c r="M19" s="58"/>
      <c r="N19" s="7">
        <f t="shared" si="0"/>
        <v>576562</v>
      </c>
      <c r="P19" s="47"/>
    </row>
    <row r="20" spans="1:16">
      <c r="A20" s="42"/>
      <c r="C20" s="5" t="s">
        <v>107</v>
      </c>
      <c r="D20" s="58">
        <v>379643</v>
      </c>
      <c r="E20" s="58">
        <v>219191</v>
      </c>
      <c r="F20" s="58">
        <v>12375</v>
      </c>
      <c r="G20" s="58">
        <v>2466</v>
      </c>
      <c r="H20" s="58">
        <v>34245</v>
      </c>
      <c r="I20" s="58">
        <v>10304</v>
      </c>
      <c r="J20" s="65">
        <v>5923</v>
      </c>
      <c r="K20" s="58">
        <v>692</v>
      </c>
      <c r="L20" s="58">
        <v>0</v>
      </c>
      <c r="M20" s="58"/>
      <c r="N20" s="7">
        <f t="shared" si="0"/>
        <v>664839</v>
      </c>
      <c r="P20" s="47"/>
    </row>
    <row r="21" spans="1:16">
      <c r="A21" s="42"/>
      <c r="C21" s="5" t="s">
        <v>20</v>
      </c>
      <c r="D21" s="58">
        <v>14477859</v>
      </c>
      <c r="E21" s="58">
        <v>8358965</v>
      </c>
      <c r="F21" s="58">
        <v>471934</v>
      </c>
      <c r="G21" s="58">
        <v>94039</v>
      </c>
      <c r="H21" s="58">
        <v>1305958</v>
      </c>
      <c r="I21" s="58">
        <v>714309</v>
      </c>
      <c r="J21" s="65">
        <v>410672</v>
      </c>
      <c r="K21" s="58">
        <v>26404</v>
      </c>
      <c r="L21" s="58">
        <v>0</v>
      </c>
      <c r="M21" s="58"/>
      <c r="N21" s="7">
        <f t="shared" si="0"/>
        <v>25860140</v>
      </c>
      <c r="P21" s="47"/>
    </row>
    <row r="22" spans="1:16">
      <c r="A22" s="42"/>
      <c r="C22" s="5" t="s">
        <v>22</v>
      </c>
      <c r="D22" s="58">
        <v>814509</v>
      </c>
      <c r="E22" s="58">
        <v>470266</v>
      </c>
      <c r="F22" s="58">
        <v>26550</v>
      </c>
      <c r="G22" s="58">
        <v>5291</v>
      </c>
      <c r="H22" s="58">
        <v>73471</v>
      </c>
      <c r="I22" s="58">
        <v>28285</v>
      </c>
      <c r="J22" s="65">
        <v>16262</v>
      </c>
      <c r="K22" s="58">
        <v>1485</v>
      </c>
      <c r="L22" s="58">
        <v>73827</v>
      </c>
      <c r="M22" s="58"/>
      <c r="N22" s="7">
        <f t="shared" si="0"/>
        <v>1509946</v>
      </c>
      <c r="P22" s="47"/>
    </row>
    <row r="23" spans="1:16">
      <c r="A23" s="42"/>
      <c r="C23" s="5" t="s">
        <v>108</v>
      </c>
      <c r="D23" s="58">
        <v>559879</v>
      </c>
      <c r="E23" s="58">
        <v>323253</v>
      </c>
      <c r="F23" s="58">
        <v>18250</v>
      </c>
      <c r="G23" s="58">
        <v>3637</v>
      </c>
      <c r="H23" s="58">
        <v>50503</v>
      </c>
      <c r="I23" s="58">
        <v>21727</v>
      </c>
      <c r="J23" s="65">
        <v>12491</v>
      </c>
      <c r="K23" s="58">
        <v>1021</v>
      </c>
      <c r="L23" s="58">
        <v>0</v>
      </c>
      <c r="M23" s="58"/>
      <c r="N23" s="7">
        <f t="shared" si="0"/>
        <v>990761</v>
      </c>
      <c r="P23" s="47"/>
    </row>
    <row r="24" spans="1:16">
      <c r="A24" s="42"/>
      <c r="C24" s="5" t="s">
        <v>109</v>
      </c>
      <c r="D24" s="58">
        <v>2267600</v>
      </c>
      <c r="E24" s="58">
        <v>1309226</v>
      </c>
      <c r="F24" s="58">
        <v>73917</v>
      </c>
      <c r="G24" s="58">
        <v>14729</v>
      </c>
      <c r="H24" s="58">
        <v>204546</v>
      </c>
      <c r="I24" s="58">
        <v>73092</v>
      </c>
      <c r="J24" s="65">
        <v>42022</v>
      </c>
      <c r="K24" s="58">
        <v>4136</v>
      </c>
      <c r="L24" s="58">
        <v>0</v>
      </c>
      <c r="M24" s="58"/>
      <c r="N24" s="7">
        <f t="shared" si="0"/>
        <v>3989268</v>
      </c>
      <c r="P24" s="47"/>
    </row>
    <row r="25" spans="1:16">
      <c r="A25" s="42"/>
      <c r="C25" s="5" t="s">
        <v>110</v>
      </c>
      <c r="D25" s="58">
        <v>1456448</v>
      </c>
      <c r="E25" s="58">
        <v>840898</v>
      </c>
      <c r="F25" s="58">
        <v>47475</v>
      </c>
      <c r="G25" s="58">
        <v>9460</v>
      </c>
      <c r="H25" s="58">
        <v>131378</v>
      </c>
      <c r="I25" s="58">
        <v>70369</v>
      </c>
      <c r="J25" s="65">
        <v>40457</v>
      </c>
      <c r="K25" s="58">
        <v>2656</v>
      </c>
      <c r="L25" s="58">
        <v>0</v>
      </c>
      <c r="M25" s="58"/>
      <c r="N25" s="7">
        <f t="shared" si="0"/>
        <v>2599141</v>
      </c>
      <c r="P25" s="47"/>
    </row>
    <row r="26" spans="1:16">
      <c r="A26" s="42"/>
      <c r="C26" s="5" t="s">
        <v>27</v>
      </c>
      <c r="D26" s="58">
        <v>13293908</v>
      </c>
      <c r="E26" s="58">
        <v>7675397</v>
      </c>
      <c r="F26" s="58">
        <v>433342</v>
      </c>
      <c r="G26" s="58">
        <v>86348</v>
      </c>
      <c r="H26" s="58">
        <v>1199161</v>
      </c>
      <c r="I26" s="58">
        <v>635656</v>
      </c>
      <c r="J26" s="65">
        <v>365453</v>
      </c>
      <c r="K26" s="58">
        <v>24245</v>
      </c>
      <c r="L26" s="58">
        <v>0</v>
      </c>
      <c r="M26" s="58"/>
      <c r="N26" s="7">
        <f t="shared" si="0"/>
        <v>23713510</v>
      </c>
      <c r="P26" s="47"/>
    </row>
    <row r="27" spans="1:16">
      <c r="A27" s="42"/>
      <c r="C27" s="5" t="s">
        <v>28</v>
      </c>
      <c r="D27" s="58">
        <v>574357</v>
      </c>
      <c r="E27" s="58">
        <v>331612</v>
      </c>
      <c r="F27" s="58">
        <v>18722</v>
      </c>
      <c r="G27" s="58">
        <v>3731</v>
      </c>
      <c r="H27" s="58">
        <v>51809</v>
      </c>
      <c r="I27" s="58">
        <v>17255</v>
      </c>
      <c r="J27" s="65">
        <v>9920</v>
      </c>
      <c r="K27" s="58">
        <v>1048</v>
      </c>
      <c r="L27" s="58">
        <v>8363</v>
      </c>
      <c r="M27" s="58"/>
      <c r="N27" s="7">
        <f t="shared" si="0"/>
        <v>1016817</v>
      </c>
      <c r="P27" s="47"/>
    </row>
    <row r="28" spans="1:16">
      <c r="A28" s="42"/>
      <c r="C28" s="5" t="s">
        <v>111</v>
      </c>
      <c r="D28" s="58">
        <v>2251688</v>
      </c>
      <c r="E28" s="58">
        <v>1300039</v>
      </c>
      <c r="F28" s="58">
        <v>73398</v>
      </c>
      <c r="G28" s="58">
        <v>14625</v>
      </c>
      <c r="H28" s="58">
        <v>203110</v>
      </c>
      <c r="I28" s="58">
        <v>84219</v>
      </c>
      <c r="J28" s="65">
        <v>48419</v>
      </c>
      <c r="K28" s="58">
        <v>4107</v>
      </c>
      <c r="L28" s="58">
        <v>0</v>
      </c>
      <c r="M28" s="58"/>
      <c r="N28" s="7">
        <f t="shared" si="0"/>
        <v>3979605</v>
      </c>
      <c r="P28" s="47"/>
    </row>
    <row r="29" spans="1:16">
      <c r="A29" s="42"/>
      <c r="C29" s="5" t="s">
        <v>112</v>
      </c>
      <c r="D29" s="58">
        <v>5157178</v>
      </c>
      <c r="E29" s="58">
        <v>2977559</v>
      </c>
      <c r="F29" s="58">
        <v>168108</v>
      </c>
      <c r="G29" s="58">
        <v>33498</v>
      </c>
      <c r="H29" s="58">
        <v>465197</v>
      </c>
      <c r="I29" s="58">
        <v>197270</v>
      </c>
      <c r="J29" s="65">
        <v>113415</v>
      </c>
      <c r="K29" s="58">
        <v>9406</v>
      </c>
      <c r="L29" s="58">
        <v>94504</v>
      </c>
      <c r="M29" s="58"/>
      <c r="N29" s="7">
        <f t="shared" si="0"/>
        <v>9216135</v>
      </c>
      <c r="P29" s="47"/>
    </row>
    <row r="30" spans="1:16">
      <c r="A30" s="42"/>
      <c r="C30" s="5" t="s">
        <v>113</v>
      </c>
      <c r="D30" s="58">
        <v>643413</v>
      </c>
      <c r="E30" s="58">
        <v>371482</v>
      </c>
      <c r="F30" s="58">
        <v>20973</v>
      </c>
      <c r="G30" s="58">
        <v>4179</v>
      </c>
      <c r="H30" s="58">
        <v>58038</v>
      </c>
      <c r="I30" s="58">
        <v>17934</v>
      </c>
      <c r="J30" s="65">
        <v>10311</v>
      </c>
      <c r="K30" s="58">
        <v>1173</v>
      </c>
      <c r="L30" s="58">
        <v>0</v>
      </c>
      <c r="M30" s="58"/>
      <c r="N30" s="7">
        <f t="shared" si="0"/>
        <v>1127503</v>
      </c>
      <c r="P30" s="47"/>
    </row>
    <row r="31" spans="1:16">
      <c r="A31" s="42"/>
      <c r="C31" s="5" t="s">
        <v>32</v>
      </c>
      <c r="D31" s="58">
        <v>1484031</v>
      </c>
      <c r="E31" s="58">
        <v>856823</v>
      </c>
      <c r="F31" s="58">
        <v>48375</v>
      </c>
      <c r="G31" s="58">
        <v>9639</v>
      </c>
      <c r="H31" s="58">
        <v>133866</v>
      </c>
      <c r="I31" s="58">
        <v>62333</v>
      </c>
      <c r="J31" s="65">
        <v>35837</v>
      </c>
      <c r="K31" s="58">
        <v>2707</v>
      </c>
      <c r="L31" s="58">
        <v>219241</v>
      </c>
      <c r="M31" s="58"/>
      <c r="N31" s="7">
        <f t="shared" si="0"/>
        <v>2852852</v>
      </c>
      <c r="P31" s="47"/>
    </row>
    <row r="32" spans="1:16">
      <c r="A32" s="42"/>
      <c r="C32" s="5" t="s">
        <v>33</v>
      </c>
      <c r="D32" s="58">
        <v>1400526</v>
      </c>
      <c r="E32" s="58">
        <v>808611</v>
      </c>
      <c r="F32" s="58">
        <v>45653</v>
      </c>
      <c r="G32" s="58">
        <v>9097</v>
      </c>
      <c r="H32" s="58">
        <v>126333</v>
      </c>
      <c r="I32" s="58">
        <v>44656</v>
      </c>
      <c r="J32" s="65">
        <v>25674</v>
      </c>
      <c r="K32" s="58">
        <v>2554</v>
      </c>
      <c r="L32" s="58">
        <v>96255</v>
      </c>
      <c r="M32" s="58"/>
      <c r="N32" s="7">
        <f t="shared" si="0"/>
        <v>2559359</v>
      </c>
      <c r="P32" s="47"/>
    </row>
    <row r="33" spans="1:16">
      <c r="A33" s="42"/>
      <c r="C33" s="5" t="s">
        <v>34</v>
      </c>
      <c r="D33" s="58">
        <v>2724185</v>
      </c>
      <c r="E33" s="58">
        <v>1572841</v>
      </c>
      <c r="F33" s="58">
        <v>88800</v>
      </c>
      <c r="G33" s="58">
        <v>17695</v>
      </c>
      <c r="H33" s="58">
        <v>245732</v>
      </c>
      <c r="I33" s="58">
        <v>153154</v>
      </c>
      <c r="J33" s="65">
        <v>88052</v>
      </c>
      <c r="K33" s="58">
        <v>4968</v>
      </c>
      <c r="L33" s="58">
        <v>0</v>
      </c>
      <c r="M33" s="58"/>
      <c r="N33" s="7">
        <f t="shared" si="0"/>
        <v>4895427</v>
      </c>
      <c r="P33" s="47"/>
    </row>
    <row r="34" spans="1:16">
      <c r="A34" s="42"/>
      <c r="C34" s="5" t="s">
        <v>114</v>
      </c>
      <c r="D34" s="58">
        <v>916261</v>
      </c>
      <c r="E34" s="58">
        <v>529014</v>
      </c>
      <c r="F34" s="58">
        <v>29868</v>
      </c>
      <c r="G34" s="58">
        <v>5951</v>
      </c>
      <c r="H34" s="58">
        <v>82650</v>
      </c>
      <c r="I34" s="58">
        <v>40684</v>
      </c>
      <c r="J34" s="65">
        <v>23390</v>
      </c>
      <c r="K34" s="58">
        <v>1671</v>
      </c>
      <c r="L34" s="58">
        <v>0</v>
      </c>
      <c r="M34" s="58"/>
      <c r="N34" s="7">
        <f t="shared" si="0"/>
        <v>1629489</v>
      </c>
      <c r="P34" s="47"/>
    </row>
    <row r="35" spans="1:16">
      <c r="A35" s="42"/>
      <c r="C35" s="5" t="s">
        <v>36</v>
      </c>
      <c r="D35" s="58">
        <v>4075532</v>
      </c>
      <c r="E35" s="58">
        <v>2353057</v>
      </c>
      <c r="F35" s="58">
        <v>132850</v>
      </c>
      <c r="G35" s="58">
        <v>26472</v>
      </c>
      <c r="H35" s="58">
        <v>367628</v>
      </c>
      <c r="I35" s="58">
        <v>90287</v>
      </c>
      <c r="J35" s="65">
        <v>51909</v>
      </c>
      <c r="K35" s="58">
        <v>7433</v>
      </c>
      <c r="L35" s="58">
        <v>0</v>
      </c>
      <c r="M35" s="58"/>
      <c r="N35" s="7">
        <f t="shared" si="0"/>
        <v>7105168</v>
      </c>
      <c r="P35" s="47"/>
    </row>
    <row r="36" spans="1:16">
      <c r="A36" s="42"/>
      <c r="C36" s="5" t="s">
        <v>37</v>
      </c>
      <c r="D36" s="58">
        <v>601123</v>
      </c>
      <c r="E36" s="58">
        <v>347066</v>
      </c>
      <c r="F36" s="58">
        <v>19594</v>
      </c>
      <c r="G36" s="58">
        <v>3904</v>
      </c>
      <c r="H36" s="58">
        <v>54223</v>
      </c>
      <c r="I36" s="58">
        <v>13571</v>
      </c>
      <c r="J36" s="65">
        <v>7802</v>
      </c>
      <c r="K36" s="58">
        <v>1096</v>
      </c>
      <c r="L36" s="58">
        <v>0</v>
      </c>
      <c r="M36" s="58"/>
      <c r="N36" s="7">
        <f t="shared" si="0"/>
        <v>1048379</v>
      </c>
      <c r="P36" s="47"/>
    </row>
    <row r="37" spans="1:16">
      <c r="A37" s="42"/>
      <c r="C37" s="5" t="s">
        <v>38</v>
      </c>
      <c r="D37" s="58">
        <v>429265</v>
      </c>
      <c r="E37" s="58">
        <v>247842</v>
      </c>
      <c r="F37" s="58">
        <v>13992</v>
      </c>
      <c r="G37" s="58">
        <v>2788</v>
      </c>
      <c r="H37" s="58">
        <v>38722</v>
      </c>
      <c r="I37" s="58">
        <v>10794</v>
      </c>
      <c r="J37" s="65">
        <v>6205</v>
      </c>
      <c r="K37" s="58">
        <v>783</v>
      </c>
      <c r="L37" s="58">
        <v>0</v>
      </c>
      <c r="M37" s="58"/>
      <c r="N37" s="7">
        <f t="shared" si="0"/>
        <v>750391</v>
      </c>
      <c r="P37" s="47"/>
    </row>
    <row r="38" spans="1:16">
      <c r="A38" s="42"/>
      <c r="C38" s="5" t="s">
        <v>39</v>
      </c>
      <c r="D38" s="58">
        <v>1638498</v>
      </c>
      <c r="E38" s="58">
        <v>946007</v>
      </c>
      <c r="F38" s="58">
        <v>53410</v>
      </c>
      <c r="G38" s="58">
        <v>10643</v>
      </c>
      <c r="H38" s="58">
        <v>147798</v>
      </c>
      <c r="I38" s="58">
        <v>73056</v>
      </c>
      <c r="J38" s="65">
        <v>42001</v>
      </c>
      <c r="K38" s="58">
        <v>2988</v>
      </c>
      <c r="L38" s="58">
        <v>0</v>
      </c>
      <c r="M38" s="58"/>
      <c r="N38" s="7">
        <f t="shared" si="0"/>
        <v>2914401</v>
      </c>
      <c r="P38" s="47"/>
    </row>
    <row r="39" spans="1:16">
      <c r="A39" s="42"/>
      <c r="C39" s="5" t="s">
        <v>40</v>
      </c>
      <c r="D39" s="58">
        <v>383744</v>
      </c>
      <c r="E39" s="58">
        <v>221559</v>
      </c>
      <c r="F39" s="58">
        <v>12509</v>
      </c>
      <c r="G39" s="58">
        <v>2493</v>
      </c>
      <c r="H39" s="58">
        <v>34615</v>
      </c>
      <c r="I39" s="58">
        <v>10215</v>
      </c>
      <c r="J39" s="65">
        <v>5873</v>
      </c>
      <c r="K39" s="58">
        <v>700</v>
      </c>
      <c r="L39" s="58">
        <v>0</v>
      </c>
      <c r="M39" s="58"/>
      <c r="N39" s="7">
        <f t="shared" si="0"/>
        <v>671708</v>
      </c>
      <c r="P39" s="47"/>
    </row>
    <row r="40" spans="1:16">
      <c r="A40" s="42"/>
      <c r="C40" s="5" t="s">
        <v>41</v>
      </c>
      <c r="D40" s="58">
        <v>1165644</v>
      </c>
      <c r="E40" s="58">
        <v>672999</v>
      </c>
      <c r="F40" s="58">
        <v>37996</v>
      </c>
      <c r="G40" s="58">
        <v>7571</v>
      </c>
      <c r="H40" s="58">
        <v>105146</v>
      </c>
      <c r="I40" s="58">
        <v>33810</v>
      </c>
      <c r="J40" s="65">
        <v>19438</v>
      </c>
      <c r="K40" s="58">
        <v>2126</v>
      </c>
      <c r="L40" s="58">
        <v>0</v>
      </c>
      <c r="M40" s="58"/>
      <c r="N40" s="7">
        <f>SUM(D40:L40)</f>
        <v>2044730</v>
      </c>
      <c r="P40" s="47"/>
    </row>
    <row r="41" spans="1:16">
      <c r="A41" s="42"/>
      <c r="C41" s="5" t="s">
        <v>42</v>
      </c>
      <c r="D41" s="58">
        <v>1132884</v>
      </c>
      <c r="E41" s="58">
        <v>654084</v>
      </c>
      <c r="F41" s="58">
        <v>36929</v>
      </c>
      <c r="G41" s="58">
        <v>7358</v>
      </c>
      <c r="H41" s="58">
        <v>102191</v>
      </c>
      <c r="I41" s="58">
        <v>43438</v>
      </c>
      <c r="J41" s="65">
        <v>24973</v>
      </c>
      <c r="K41" s="58">
        <v>2066</v>
      </c>
      <c r="L41" s="58">
        <v>0</v>
      </c>
      <c r="M41" s="58"/>
      <c r="N41" s="7">
        <f t="shared" si="0"/>
        <v>2003923</v>
      </c>
      <c r="P41" s="47"/>
    </row>
    <row r="42" spans="1:16">
      <c r="A42" s="42"/>
      <c r="C42" s="5" t="s">
        <v>115</v>
      </c>
      <c r="D42" s="58">
        <v>636808</v>
      </c>
      <c r="E42" s="58">
        <v>367669</v>
      </c>
      <c r="F42" s="58">
        <v>20758</v>
      </c>
      <c r="G42" s="58">
        <v>4136</v>
      </c>
      <c r="H42" s="58">
        <v>57442</v>
      </c>
      <c r="I42" s="58">
        <v>17997</v>
      </c>
      <c r="J42" s="65">
        <v>10346</v>
      </c>
      <c r="K42" s="58">
        <v>1161</v>
      </c>
      <c r="L42" s="58">
        <v>0</v>
      </c>
      <c r="M42" s="58"/>
      <c r="N42" s="7">
        <f t="shared" si="0"/>
        <v>1116317</v>
      </c>
      <c r="P42" s="47"/>
    </row>
    <row r="43" spans="1:16">
      <c r="A43" s="42"/>
      <c r="C43" s="5" t="s">
        <v>116</v>
      </c>
      <c r="D43" s="58">
        <v>2738359</v>
      </c>
      <c r="E43" s="58">
        <v>1581024</v>
      </c>
      <c r="F43" s="58">
        <v>89262</v>
      </c>
      <c r="G43" s="58">
        <v>17787</v>
      </c>
      <c r="H43" s="58">
        <v>247010</v>
      </c>
      <c r="I43" s="58">
        <v>96169</v>
      </c>
      <c r="J43" s="65">
        <v>55289</v>
      </c>
      <c r="K43" s="58">
        <v>4994</v>
      </c>
      <c r="L43" s="58">
        <v>640</v>
      </c>
      <c r="M43" s="58"/>
      <c r="N43" s="7">
        <f t="shared" si="0"/>
        <v>4830534</v>
      </c>
      <c r="P43" s="47"/>
    </row>
    <row r="44" spans="1:16">
      <c r="A44" s="42"/>
      <c r="C44" s="5" t="s">
        <v>117</v>
      </c>
      <c r="D44" s="58">
        <v>1092705</v>
      </c>
      <c r="E44" s="58">
        <v>630887</v>
      </c>
      <c r="F44" s="58">
        <v>35619</v>
      </c>
      <c r="G44" s="58">
        <v>7097</v>
      </c>
      <c r="H44" s="58">
        <v>98566</v>
      </c>
      <c r="I44" s="58">
        <v>49763</v>
      </c>
      <c r="J44" s="65">
        <v>28610</v>
      </c>
      <c r="K44" s="58">
        <v>1993</v>
      </c>
      <c r="L44" s="58">
        <v>0</v>
      </c>
      <c r="M44" s="58"/>
      <c r="N44" s="7">
        <f t="shared" si="0"/>
        <v>1945240</v>
      </c>
      <c r="P44" s="47"/>
    </row>
    <row r="45" spans="1:16">
      <c r="A45" s="42"/>
      <c r="C45" s="5" t="s">
        <v>46</v>
      </c>
      <c r="D45" s="58">
        <v>2635109</v>
      </c>
      <c r="E45" s="58">
        <v>1521411</v>
      </c>
      <c r="F45" s="58">
        <v>85897</v>
      </c>
      <c r="G45" s="58">
        <v>17116</v>
      </c>
      <c r="H45" s="58">
        <v>237697</v>
      </c>
      <c r="I45" s="58">
        <v>130820</v>
      </c>
      <c r="J45" s="65">
        <v>75212</v>
      </c>
      <c r="K45" s="58">
        <v>4806</v>
      </c>
      <c r="L45" s="58">
        <v>0</v>
      </c>
      <c r="M45" s="58"/>
      <c r="N45" s="7">
        <f t="shared" si="0"/>
        <v>4708068</v>
      </c>
      <c r="P45" s="47"/>
    </row>
    <row r="46" spans="1:16">
      <c r="A46" s="42"/>
      <c r="C46" s="5" t="s">
        <v>47</v>
      </c>
      <c r="D46" s="58">
        <v>1177597</v>
      </c>
      <c r="E46" s="58">
        <v>679899</v>
      </c>
      <c r="F46" s="58">
        <v>38386</v>
      </c>
      <c r="G46" s="58">
        <v>7649</v>
      </c>
      <c r="H46" s="58">
        <v>106224</v>
      </c>
      <c r="I46" s="58">
        <v>53691</v>
      </c>
      <c r="J46" s="65">
        <v>30868</v>
      </c>
      <c r="K46" s="58">
        <v>2148</v>
      </c>
      <c r="L46" s="58">
        <v>1124</v>
      </c>
      <c r="M46" s="58"/>
      <c r="N46" s="7">
        <f t="shared" si="0"/>
        <v>2097586</v>
      </c>
      <c r="P46" s="47"/>
    </row>
    <row r="47" spans="1:16">
      <c r="A47" s="42"/>
      <c r="C47" s="5" t="s">
        <v>48</v>
      </c>
      <c r="D47" s="58">
        <v>4578702</v>
      </c>
      <c r="E47" s="58">
        <v>2643568</v>
      </c>
      <c r="F47" s="58">
        <v>149252</v>
      </c>
      <c r="G47" s="58">
        <v>29740</v>
      </c>
      <c r="H47" s="58">
        <v>413016</v>
      </c>
      <c r="I47" s="58">
        <v>217410</v>
      </c>
      <c r="J47" s="65">
        <v>124993</v>
      </c>
      <c r="K47" s="58">
        <v>8351</v>
      </c>
      <c r="L47" s="58">
        <v>323749</v>
      </c>
      <c r="M47" s="58"/>
      <c r="N47" s="7">
        <f t="shared" si="0"/>
        <v>8488781</v>
      </c>
      <c r="P47" s="47"/>
    </row>
    <row r="48" spans="1:16">
      <c r="A48" s="42"/>
      <c r="C48" s="5" t="s">
        <v>118</v>
      </c>
      <c r="D48" s="58">
        <v>4180961</v>
      </c>
      <c r="E48" s="58">
        <v>2413928</v>
      </c>
      <c r="F48" s="58">
        <v>136286</v>
      </c>
      <c r="G48" s="58">
        <v>27157</v>
      </c>
      <c r="H48" s="58">
        <v>377139</v>
      </c>
      <c r="I48" s="58">
        <v>195350</v>
      </c>
      <c r="J48" s="65">
        <v>112311</v>
      </c>
      <c r="K48" s="58">
        <v>7625</v>
      </c>
      <c r="L48" s="58">
        <v>0</v>
      </c>
      <c r="M48" s="58"/>
      <c r="N48" s="7">
        <f t="shared" si="0"/>
        <v>7450757</v>
      </c>
      <c r="P48" s="47"/>
    </row>
    <row r="49" spans="1:16">
      <c r="A49" s="42"/>
      <c r="C49" s="5" t="s">
        <v>119</v>
      </c>
      <c r="D49" s="58">
        <v>1597121</v>
      </c>
      <c r="E49" s="58">
        <v>922117</v>
      </c>
      <c r="F49" s="58">
        <v>52061</v>
      </c>
      <c r="G49" s="58">
        <v>10374</v>
      </c>
      <c r="H49" s="58">
        <v>144067</v>
      </c>
      <c r="I49" s="58">
        <v>68392</v>
      </c>
      <c r="J49" s="65">
        <v>39320</v>
      </c>
      <c r="K49" s="58">
        <v>2913</v>
      </c>
      <c r="L49" s="58">
        <v>0</v>
      </c>
      <c r="M49" s="58"/>
      <c r="N49" s="7">
        <f t="shared" si="0"/>
        <v>2836365</v>
      </c>
      <c r="P49" s="47"/>
    </row>
    <row r="50" spans="1:16">
      <c r="A50" s="42"/>
      <c r="C50" s="5" t="s">
        <v>120</v>
      </c>
      <c r="D50" s="58">
        <v>400890</v>
      </c>
      <c r="E50" s="58">
        <v>231458</v>
      </c>
      <c r="F50" s="58">
        <v>13068</v>
      </c>
      <c r="G50" s="58">
        <v>2604</v>
      </c>
      <c r="H50" s="58">
        <v>36162</v>
      </c>
      <c r="I50" s="58">
        <v>11141</v>
      </c>
      <c r="J50" s="65">
        <v>6405</v>
      </c>
      <c r="K50" s="58">
        <v>731</v>
      </c>
      <c r="L50" s="58">
        <v>18227</v>
      </c>
      <c r="M50" s="58"/>
      <c r="N50" s="7">
        <f t="shared" si="0"/>
        <v>720686</v>
      </c>
      <c r="P50" s="47"/>
    </row>
    <row r="51" spans="1:16">
      <c r="A51" s="42"/>
      <c r="C51" s="5" t="s">
        <v>52</v>
      </c>
      <c r="D51" s="58">
        <v>4499105</v>
      </c>
      <c r="E51" s="58">
        <v>2597612</v>
      </c>
      <c r="F51" s="58">
        <v>146657</v>
      </c>
      <c r="G51" s="58">
        <v>29223</v>
      </c>
      <c r="H51" s="58">
        <v>405836</v>
      </c>
      <c r="I51" s="58">
        <v>197390</v>
      </c>
      <c r="J51" s="65">
        <v>113483</v>
      </c>
      <c r="K51" s="58">
        <v>8205</v>
      </c>
      <c r="L51" s="58">
        <v>0</v>
      </c>
      <c r="M51" s="58"/>
      <c r="N51" s="7">
        <f t="shared" si="0"/>
        <v>7997511</v>
      </c>
      <c r="P51" s="47"/>
    </row>
    <row r="52" spans="1:16">
      <c r="A52" s="42"/>
      <c r="C52" s="5" t="s">
        <v>121</v>
      </c>
      <c r="D52" s="58">
        <v>264518</v>
      </c>
      <c r="E52" s="58">
        <v>152723</v>
      </c>
      <c r="F52" s="58">
        <v>8622</v>
      </c>
      <c r="G52" s="58">
        <v>1718</v>
      </c>
      <c r="H52" s="58">
        <v>23861</v>
      </c>
      <c r="I52" s="58">
        <v>6329</v>
      </c>
      <c r="J52" s="65">
        <v>3639</v>
      </c>
      <c r="K52" s="58">
        <v>482</v>
      </c>
      <c r="L52" s="58">
        <v>0</v>
      </c>
      <c r="M52" s="58"/>
      <c r="N52" s="7">
        <f t="shared" si="0"/>
        <v>461892</v>
      </c>
      <c r="P52" s="47"/>
    </row>
    <row r="53" spans="1:16">
      <c r="A53" s="42"/>
      <c r="C53" s="5" t="s">
        <v>54</v>
      </c>
      <c r="D53" s="58">
        <v>1233826</v>
      </c>
      <c r="E53" s="58">
        <v>712364</v>
      </c>
      <c r="F53" s="58">
        <v>40219</v>
      </c>
      <c r="G53" s="58">
        <v>8014</v>
      </c>
      <c r="H53" s="58">
        <v>111296</v>
      </c>
      <c r="I53" s="58">
        <v>52198</v>
      </c>
      <c r="J53" s="65">
        <v>30010</v>
      </c>
      <c r="K53" s="58">
        <v>2250</v>
      </c>
      <c r="L53" s="58">
        <v>224315</v>
      </c>
      <c r="M53" s="58"/>
      <c r="N53" s="7">
        <f t="shared" si="0"/>
        <v>2414492</v>
      </c>
      <c r="P53" s="47"/>
    </row>
    <row r="54" spans="1:16">
      <c r="A54" s="42"/>
      <c r="C54" s="5" t="s">
        <v>122</v>
      </c>
      <c r="D54" s="58">
        <v>875519</v>
      </c>
      <c r="E54" s="58">
        <v>505491</v>
      </c>
      <c r="F54" s="58">
        <v>28539</v>
      </c>
      <c r="G54" s="58">
        <v>5687</v>
      </c>
      <c r="H54" s="58">
        <v>78975</v>
      </c>
      <c r="I54" s="58">
        <v>29385</v>
      </c>
      <c r="J54" s="65">
        <v>16895</v>
      </c>
      <c r="K54" s="58">
        <v>1597</v>
      </c>
      <c r="L54" s="58">
        <v>0</v>
      </c>
      <c r="M54" s="58"/>
      <c r="N54" s="7">
        <f t="shared" si="0"/>
        <v>1542088</v>
      </c>
      <c r="P54" s="47"/>
    </row>
    <row r="55" spans="1:16">
      <c r="A55" s="42"/>
      <c r="C55" s="5" t="s">
        <v>56</v>
      </c>
      <c r="D55" s="58">
        <v>836082</v>
      </c>
      <c r="E55" s="58">
        <v>482722</v>
      </c>
      <c r="F55" s="58">
        <v>27254</v>
      </c>
      <c r="G55" s="58">
        <v>5431</v>
      </c>
      <c r="H55" s="58">
        <v>75418</v>
      </c>
      <c r="I55" s="58">
        <v>24831</v>
      </c>
      <c r="J55" s="65">
        <v>14276</v>
      </c>
      <c r="K55" s="58">
        <v>1525</v>
      </c>
      <c r="L55" s="58">
        <v>0</v>
      </c>
      <c r="M55" s="58"/>
      <c r="N55" s="7">
        <f t="shared" si="0"/>
        <v>1467539</v>
      </c>
      <c r="P55" s="47"/>
    </row>
    <row r="56" spans="1:16">
      <c r="A56" s="42"/>
      <c r="C56" s="5" t="s">
        <v>123</v>
      </c>
      <c r="D56" s="58">
        <v>664908</v>
      </c>
      <c r="E56" s="58">
        <v>383893</v>
      </c>
      <c r="F56" s="58">
        <v>21674</v>
      </c>
      <c r="G56" s="58">
        <v>4319</v>
      </c>
      <c r="H56" s="58">
        <v>59977</v>
      </c>
      <c r="I56" s="58">
        <v>20180</v>
      </c>
      <c r="J56" s="65">
        <v>11602</v>
      </c>
      <c r="K56" s="58">
        <v>1213</v>
      </c>
      <c r="L56" s="58">
        <v>0</v>
      </c>
      <c r="M56" s="58"/>
      <c r="N56" s="7">
        <f t="shared" si="0"/>
        <v>1167766</v>
      </c>
      <c r="P56" s="47"/>
    </row>
    <row r="57" spans="1:16">
      <c r="A57" s="42"/>
      <c r="C57" s="5" t="s">
        <v>124</v>
      </c>
      <c r="D57" s="58">
        <v>2223433</v>
      </c>
      <c r="E57" s="58">
        <v>1283726</v>
      </c>
      <c r="F57" s="58">
        <v>72477</v>
      </c>
      <c r="G57" s="58">
        <v>14442</v>
      </c>
      <c r="H57" s="58">
        <v>200562</v>
      </c>
      <c r="I57" s="58">
        <v>88317</v>
      </c>
      <c r="J57" s="65">
        <v>50775</v>
      </c>
      <c r="K57" s="58">
        <v>4055</v>
      </c>
      <c r="L57" s="58">
        <v>214532</v>
      </c>
      <c r="M57" s="58"/>
      <c r="N57" s="7">
        <f t="shared" si="0"/>
        <v>4152319</v>
      </c>
      <c r="P57" s="47"/>
    </row>
    <row r="58" spans="1:16">
      <c r="A58" s="42"/>
      <c r="C58" s="5" t="s">
        <v>83</v>
      </c>
      <c r="D58" s="58">
        <v>1091540</v>
      </c>
      <c r="E58" s="58">
        <v>630214</v>
      </c>
      <c r="F58" s="58">
        <v>35581</v>
      </c>
      <c r="G58" s="58">
        <v>7090</v>
      </c>
      <c r="H58" s="58">
        <v>98462</v>
      </c>
      <c r="I58" s="58">
        <v>59003</v>
      </c>
      <c r="J58" s="65">
        <v>33922</v>
      </c>
      <c r="K58" s="58">
        <v>1991</v>
      </c>
      <c r="L58" s="58">
        <v>0</v>
      </c>
      <c r="M58" s="58"/>
      <c r="N58" s="7">
        <f t="shared" si="0"/>
        <v>1957803</v>
      </c>
      <c r="P58" s="47"/>
    </row>
    <row r="59" spans="1:16">
      <c r="A59" s="42"/>
      <c r="C59" s="5" t="s">
        <v>125</v>
      </c>
      <c r="D59" s="58">
        <v>420253</v>
      </c>
      <c r="E59" s="58">
        <v>242638</v>
      </c>
      <c r="F59" s="58">
        <v>13699</v>
      </c>
      <c r="G59" s="58">
        <v>2730</v>
      </c>
      <c r="H59" s="58">
        <v>37908</v>
      </c>
      <c r="I59" s="58">
        <v>12703</v>
      </c>
      <c r="J59" s="65">
        <v>7303</v>
      </c>
      <c r="K59" s="58">
        <v>766</v>
      </c>
      <c r="L59" s="58">
        <v>0</v>
      </c>
      <c r="M59" s="58"/>
      <c r="N59" s="7">
        <f t="shared" si="0"/>
        <v>738000</v>
      </c>
      <c r="P59" s="47"/>
    </row>
    <row r="60" spans="1:16">
      <c r="A60" s="42"/>
      <c r="C60" s="5" t="s">
        <v>126</v>
      </c>
      <c r="D60" s="58">
        <v>3760809</v>
      </c>
      <c r="E60" s="58">
        <v>2171348</v>
      </c>
      <c r="F60" s="58">
        <v>122591</v>
      </c>
      <c r="G60" s="58">
        <v>24428</v>
      </c>
      <c r="H60" s="58">
        <v>339240</v>
      </c>
      <c r="I60" s="58">
        <v>118946</v>
      </c>
      <c r="J60" s="65">
        <v>68385</v>
      </c>
      <c r="K60" s="58">
        <v>6859</v>
      </c>
      <c r="L60" s="58">
        <v>1179676</v>
      </c>
      <c r="M60" s="58"/>
      <c r="N60" s="7">
        <f t="shared" si="0"/>
        <v>7792282</v>
      </c>
      <c r="P60" s="47"/>
    </row>
    <row r="61" spans="1:16">
      <c r="A61" s="42"/>
      <c r="C61" s="5" t="s">
        <v>60</v>
      </c>
      <c r="D61" s="58">
        <v>744532</v>
      </c>
      <c r="E61" s="58">
        <v>429865</v>
      </c>
      <c r="F61" s="58">
        <v>24270</v>
      </c>
      <c r="G61" s="58">
        <v>4836</v>
      </c>
      <c r="H61" s="58">
        <v>67160</v>
      </c>
      <c r="I61" s="58">
        <v>32089</v>
      </c>
      <c r="J61" s="65">
        <v>18449</v>
      </c>
      <c r="K61" s="58">
        <v>1358</v>
      </c>
      <c r="L61" s="58">
        <v>405169</v>
      </c>
      <c r="M61" s="58"/>
      <c r="N61" s="7">
        <f t="shared" si="0"/>
        <v>1727728</v>
      </c>
      <c r="P61" s="47"/>
    </row>
    <row r="62" spans="1:16">
      <c r="A62" s="42"/>
      <c r="C62" s="5" t="s">
        <v>61</v>
      </c>
      <c r="D62" s="58">
        <v>3117546</v>
      </c>
      <c r="E62" s="58">
        <v>1799952</v>
      </c>
      <c r="F62" s="58">
        <v>101622</v>
      </c>
      <c r="G62" s="58">
        <v>20250</v>
      </c>
      <c r="H62" s="58">
        <v>281215</v>
      </c>
      <c r="I62" s="58">
        <v>115717</v>
      </c>
      <c r="J62" s="65">
        <v>66528</v>
      </c>
      <c r="K62" s="58">
        <v>5686</v>
      </c>
      <c r="L62" s="58">
        <v>0</v>
      </c>
      <c r="M62" s="58"/>
      <c r="N62" s="7">
        <f t="shared" si="0"/>
        <v>5508516</v>
      </c>
      <c r="P62" s="47"/>
    </row>
    <row r="63" spans="1:16">
      <c r="A63" s="42"/>
      <c r="C63" s="5" t="s">
        <v>127</v>
      </c>
      <c r="D63" s="58">
        <v>1283719</v>
      </c>
      <c r="E63" s="58">
        <v>741170</v>
      </c>
      <c r="F63" s="58">
        <v>41846</v>
      </c>
      <c r="G63" s="58">
        <v>8338</v>
      </c>
      <c r="H63" s="58">
        <v>115796</v>
      </c>
      <c r="I63" s="58">
        <v>59337</v>
      </c>
      <c r="J63" s="65">
        <v>34114</v>
      </c>
      <c r="K63" s="58">
        <v>2341</v>
      </c>
      <c r="L63" s="58">
        <v>0</v>
      </c>
      <c r="M63" s="58"/>
      <c r="N63" s="7">
        <f t="shared" si="0"/>
        <v>2286661</v>
      </c>
      <c r="P63" s="47"/>
    </row>
    <row r="64" spans="1:16">
      <c r="A64" s="42"/>
      <c r="C64" s="5" t="s">
        <v>128</v>
      </c>
      <c r="D64" s="58">
        <v>903823</v>
      </c>
      <c r="E64" s="58">
        <v>521833</v>
      </c>
      <c r="F64" s="58">
        <v>29462</v>
      </c>
      <c r="G64" s="58">
        <v>5871</v>
      </c>
      <c r="H64" s="58">
        <v>81528</v>
      </c>
      <c r="I64" s="58">
        <v>40582</v>
      </c>
      <c r="J64" s="65">
        <v>23332</v>
      </c>
      <c r="K64" s="58">
        <v>1648</v>
      </c>
      <c r="L64" s="58">
        <v>0</v>
      </c>
      <c r="M64" s="58"/>
      <c r="N64" s="7">
        <f t="shared" si="0"/>
        <v>1608079</v>
      </c>
      <c r="P64" s="47"/>
    </row>
    <row r="65" spans="1:16">
      <c r="A65" s="42"/>
      <c r="C65" s="5" t="s">
        <v>64</v>
      </c>
      <c r="D65" s="58">
        <v>1237413</v>
      </c>
      <c r="E65" s="58">
        <v>714435</v>
      </c>
      <c r="F65" s="58">
        <v>40336</v>
      </c>
      <c r="G65" s="58">
        <v>8037</v>
      </c>
      <c r="H65" s="58">
        <v>111619</v>
      </c>
      <c r="I65" s="58">
        <v>58584</v>
      </c>
      <c r="J65" s="65">
        <v>33681</v>
      </c>
      <c r="K65" s="58">
        <v>2257</v>
      </c>
      <c r="L65" s="58">
        <v>0</v>
      </c>
      <c r="M65" s="58"/>
      <c r="N65" s="7">
        <f t="shared" si="0"/>
        <v>2206362</v>
      </c>
      <c r="P65" s="47"/>
    </row>
    <row r="66" spans="1:16">
      <c r="A66" s="42"/>
      <c r="C66" s="5" t="s">
        <v>65</v>
      </c>
      <c r="D66" s="58">
        <v>2420773</v>
      </c>
      <c r="E66" s="58">
        <v>1397663</v>
      </c>
      <c r="F66" s="58">
        <v>78910</v>
      </c>
      <c r="G66" s="58">
        <v>15724</v>
      </c>
      <c r="H66" s="58">
        <v>218363</v>
      </c>
      <c r="I66" s="58">
        <v>100222</v>
      </c>
      <c r="J66" s="65">
        <v>57620</v>
      </c>
      <c r="K66" s="58">
        <v>4415</v>
      </c>
      <c r="L66" s="58">
        <v>0</v>
      </c>
      <c r="M66" s="58"/>
      <c r="N66" s="7">
        <f t="shared" si="0"/>
        <v>4293690</v>
      </c>
      <c r="P66" s="47"/>
    </row>
    <row r="67" spans="1:16" ht="13.5" thickBot="1">
      <c r="A67" s="42"/>
      <c r="C67" s="5" t="s">
        <v>66</v>
      </c>
      <c r="D67" s="58">
        <v>11267105</v>
      </c>
      <c r="E67" s="58">
        <v>6505197</v>
      </c>
      <c r="F67" s="58">
        <v>367274</v>
      </c>
      <c r="G67" s="58">
        <v>73184</v>
      </c>
      <c r="H67" s="58">
        <v>1016336</v>
      </c>
      <c r="I67" s="58">
        <v>472514</v>
      </c>
      <c r="J67" s="65">
        <v>271659</v>
      </c>
      <c r="K67" s="58">
        <v>20549</v>
      </c>
      <c r="L67" s="58">
        <v>0</v>
      </c>
      <c r="M67" s="58"/>
      <c r="N67" s="7">
        <f t="shared" si="0"/>
        <v>19993818</v>
      </c>
      <c r="P67" s="47"/>
    </row>
    <row r="68" spans="1:16" ht="15.75" customHeight="1">
      <c r="A68" s="42"/>
      <c r="C68" s="8" t="s">
        <v>67</v>
      </c>
      <c r="D68" s="59">
        <f t="shared" ref="D68:L68" si="1">SUM(D10:D67)</f>
        <v>123613278</v>
      </c>
      <c r="E68" s="59">
        <f t="shared" si="1"/>
        <v>71369605</v>
      </c>
      <c r="F68" s="59">
        <f>SUM(F10:F67)</f>
        <v>4029416</v>
      </c>
      <c r="G68" s="59">
        <f>SUM(G10:G67)</f>
        <v>802913</v>
      </c>
      <c r="H68" s="59">
        <f t="shared" si="1"/>
        <v>11150388</v>
      </c>
      <c r="I68" s="59">
        <f t="shared" si="1"/>
        <v>5141378</v>
      </c>
      <c r="J68" s="59">
        <f t="shared" si="1"/>
        <v>2955892</v>
      </c>
      <c r="K68" s="59">
        <f t="shared" si="1"/>
        <v>225443</v>
      </c>
      <c r="L68" s="59">
        <f t="shared" si="1"/>
        <v>3916664</v>
      </c>
      <c r="M68" s="59"/>
      <c r="N68" s="59">
        <f>SUM(N10:N67)</f>
        <v>223204977</v>
      </c>
      <c r="P68" s="47"/>
    </row>
    <row r="69" spans="1:16" ht="12" customHeight="1" thickBot="1">
      <c r="A69" s="42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" t="s">
        <v>9</v>
      </c>
      <c r="P69" s="47"/>
    </row>
    <row r="70" spans="1:16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N70" s="16"/>
      <c r="P70" s="47"/>
    </row>
    <row r="71" spans="1:16" ht="12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/>
      <c r="P71" s="47"/>
    </row>
    <row r="72" spans="1:16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3"/>
    </row>
    <row r="73" spans="1:16" ht="13.5" thickTop="1">
      <c r="D73" s="73"/>
      <c r="E73" s="73"/>
      <c r="F73" s="73"/>
      <c r="G73" s="73"/>
      <c r="H73" s="73"/>
      <c r="I73" s="73"/>
      <c r="J73" s="73"/>
      <c r="K73" s="73"/>
    </row>
    <row r="80" spans="1:16">
      <c r="N80" s="1"/>
    </row>
  </sheetData>
  <mergeCells count="5">
    <mergeCell ref="C6:N6"/>
    <mergeCell ref="C2:N2"/>
    <mergeCell ref="C3:N3"/>
    <mergeCell ref="C4:N4"/>
    <mergeCell ref="C5:N5"/>
  </mergeCells>
  <phoneticPr fontId="0" type="noConversion"/>
  <printOptions horizontalCentered="1" verticalCentered="1"/>
  <pageMargins left="0.15748031496062992" right="0.15748031496062992" top="0.15748031496062992" bottom="0.15748031496062992" header="0" footer="0"/>
  <pageSetup scale="60" orientation="landscape" horizontalDpi="300" verticalDpi="300" r:id="rId1"/>
  <headerFooter alignWithMargins="0">
    <oddFooter>&amp;F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/>
  <dimension ref="A1:O73"/>
  <sheetViews>
    <sheetView view="pageBreakPreview" topLeftCell="A34" zoomScale="75" zoomScaleNormal="100" workbookViewId="0">
      <selection activeCell="M69" sqref="M69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9.72656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2" width="18.7265625" style="12" customWidth="1"/>
    <col min="13" max="13" width="22.7265625" style="12" customWidth="1"/>
    <col min="14" max="14" width="4" style="1" customWidth="1"/>
    <col min="15" max="15" width="1.26953125" style="1" customWidth="1"/>
    <col min="16" max="16384" width="11.453125" style="1"/>
  </cols>
  <sheetData>
    <row r="1" spans="1:15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5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5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5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5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5" ht="15.75" customHeight="1">
      <c r="A6" s="42"/>
      <c r="C6" s="141" t="s">
        <v>137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5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5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5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</row>
    <row r="10" spans="1:15">
      <c r="A10" s="42"/>
      <c r="C10" s="5" t="s">
        <v>100</v>
      </c>
      <c r="D10" s="58" t="e">
        <f>+ACUMOCT!D10+NOV!D10</f>
        <v>#REF!</v>
      </c>
      <c r="E10" s="58" t="e">
        <f>+ACUMOCT!E10+NOV!E10</f>
        <v>#REF!</v>
      </c>
      <c r="F10" s="58" t="e">
        <f>+ACUMOCT!F10+NOV!F10</f>
        <v>#REF!</v>
      </c>
      <c r="G10" s="58" t="e">
        <f>+ACUMOCT!G10+NOV!G10</f>
        <v>#REF!</v>
      </c>
      <c r="H10" s="58" t="e">
        <f>+ACUMOCT!H10+NOV!H10</f>
        <v>#REF!</v>
      </c>
      <c r="I10" s="58" t="e">
        <f>+ACUMOCT!I10+NOV!I10</f>
        <v>#REF!</v>
      </c>
      <c r="J10" s="58" t="e">
        <f>+ACUMOCT!J10+NOV!J10</f>
        <v>#REF!</v>
      </c>
      <c r="K10" s="58" t="e">
        <f>+ACUMOCT!K10+NOV!K10</f>
        <v>#REF!</v>
      </c>
      <c r="L10" s="58" t="e">
        <f>+ACUMOCT!L10+NOV!L10</f>
        <v>#REF!</v>
      </c>
      <c r="M10" s="58" t="e">
        <f t="shared" ref="M10:M41" si="0">SUM(D10:L10)</f>
        <v>#REF!</v>
      </c>
      <c r="O10" s="47"/>
    </row>
    <row r="11" spans="1:15">
      <c r="A11" s="42"/>
      <c r="C11" s="5" t="s">
        <v>12</v>
      </c>
      <c r="D11" s="58" t="e">
        <f>+ACUMOCT!D11+NOV!D11</f>
        <v>#REF!</v>
      </c>
      <c r="E11" s="58" t="e">
        <f>+ACUMOCT!E11+NOV!E11</f>
        <v>#REF!</v>
      </c>
      <c r="F11" s="58" t="e">
        <f>+ACUMOCT!F11+NOV!F11</f>
        <v>#REF!</v>
      </c>
      <c r="G11" s="58" t="e">
        <f>+ACUMOCT!G11+NOV!G11</f>
        <v>#REF!</v>
      </c>
      <c r="H11" s="58" t="e">
        <f>+ACUMOCT!H11+NOV!H11</f>
        <v>#REF!</v>
      </c>
      <c r="I11" s="58" t="e">
        <f>+ACUMOCT!I11+NOV!I11</f>
        <v>#REF!</v>
      </c>
      <c r="J11" s="58" t="e">
        <f>+ACUMOCT!J11+NOV!J11</f>
        <v>#REF!</v>
      </c>
      <c r="K11" s="58" t="e">
        <f>+ACUMOCT!K11+NOV!K11</f>
        <v>#REF!</v>
      </c>
      <c r="L11" s="58" t="e">
        <f>+ACUMOCT!L11+NOV!L11</f>
        <v>#REF!</v>
      </c>
      <c r="M11" s="58" t="e">
        <f t="shared" si="0"/>
        <v>#REF!</v>
      </c>
      <c r="O11" s="47"/>
    </row>
    <row r="12" spans="1:15">
      <c r="A12" s="42"/>
      <c r="C12" s="5" t="s">
        <v>101</v>
      </c>
      <c r="D12" s="58" t="e">
        <f>+ACUMOCT!D12+NOV!D12</f>
        <v>#REF!</v>
      </c>
      <c r="E12" s="58" t="e">
        <f>+ACUMOCT!E12+NOV!E12</f>
        <v>#REF!</v>
      </c>
      <c r="F12" s="58" t="e">
        <f>+ACUMOCT!F12+NOV!F12</f>
        <v>#REF!</v>
      </c>
      <c r="G12" s="58" t="e">
        <f>+ACUMOCT!G12+NOV!G12</f>
        <v>#REF!</v>
      </c>
      <c r="H12" s="58" t="e">
        <f>+ACUMOCT!H12+NOV!H12</f>
        <v>#REF!</v>
      </c>
      <c r="I12" s="58" t="e">
        <f>+ACUMOCT!I12+NOV!I12</f>
        <v>#REF!</v>
      </c>
      <c r="J12" s="58" t="e">
        <f>+ACUMOCT!J12+NOV!J12</f>
        <v>#REF!</v>
      </c>
      <c r="K12" s="58" t="e">
        <f>+ACUMOCT!K12+NOV!K12</f>
        <v>#REF!</v>
      </c>
      <c r="L12" s="58" t="e">
        <f>+ACUMOCT!L12+NOV!L12</f>
        <v>#REF!</v>
      </c>
      <c r="M12" s="58" t="e">
        <f t="shared" si="0"/>
        <v>#REF!</v>
      </c>
      <c r="O12" s="47"/>
    </row>
    <row r="13" spans="1:15">
      <c r="A13" s="42"/>
      <c r="C13" s="5" t="s">
        <v>102</v>
      </c>
      <c r="D13" s="58" t="e">
        <f>+ACUMOCT!D13+NOV!D13</f>
        <v>#REF!</v>
      </c>
      <c r="E13" s="58" t="e">
        <f>+ACUMOCT!E13+NOV!E13</f>
        <v>#REF!</v>
      </c>
      <c r="F13" s="58" t="e">
        <f>+ACUMOCT!F13+NOV!F13</f>
        <v>#REF!</v>
      </c>
      <c r="G13" s="58" t="e">
        <f>+ACUMOCT!G13+NOV!G13</f>
        <v>#REF!</v>
      </c>
      <c r="H13" s="58" t="e">
        <f>+ACUMOCT!H13+NOV!H13</f>
        <v>#REF!</v>
      </c>
      <c r="I13" s="58" t="e">
        <f>+ACUMOCT!I13+NOV!I13</f>
        <v>#REF!</v>
      </c>
      <c r="J13" s="58" t="e">
        <f>+ACUMOCT!J13+NOV!J13</f>
        <v>#REF!</v>
      </c>
      <c r="K13" s="58" t="e">
        <f>+ACUMOCT!K13+NOV!K13</f>
        <v>#REF!</v>
      </c>
      <c r="L13" s="58" t="e">
        <f>+ACUMOCT!L13+NOV!L13</f>
        <v>#REF!</v>
      </c>
      <c r="M13" s="58" t="e">
        <f t="shared" si="0"/>
        <v>#REF!</v>
      </c>
      <c r="O13" s="47"/>
    </row>
    <row r="14" spans="1:15">
      <c r="A14" s="42"/>
      <c r="C14" s="5" t="s">
        <v>103</v>
      </c>
      <c r="D14" s="58" t="e">
        <f>+ACUMOCT!D14+NOV!D14</f>
        <v>#REF!</v>
      </c>
      <c r="E14" s="58" t="e">
        <f>+ACUMOCT!E14+NOV!E14</f>
        <v>#REF!</v>
      </c>
      <c r="F14" s="58" t="e">
        <f>+ACUMOCT!F14+NOV!F14</f>
        <v>#REF!</v>
      </c>
      <c r="G14" s="58" t="e">
        <f>+ACUMOCT!G14+NOV!G14</f>
        <v>#REF!</v>
      </c>
      <c r="H14" s="58" t="e">
        <f>+ACUMOCT!H14+NOV!H14</f>
        <v>#REF!</v>
      </c>
      <c r="I14" s="58" t="e">
        <f>+ACUMOCT!I14+NOV!I14</f>
        <v>#REF!</v>
      </c>
      <c r="J14" s="58" t="e">
        <f>+ACUMOCT!J14+NOV!J14</f>
        <v>#REF!</v>
      </c>
      <c r="K14" s="58" t="e">
        <f>+ACUMOCT!K14+NOV!K14</f>
        <v>#REF!</v>
      </c>
      <c r="L14" s="58" t="e">
        <f>+ACUMOCT!L14+NOV!L14</f>
        <v>#REF!</v>
      </c>
      <c r="M14" s="58" t="e">
        <f t="shared" si="0"/>
        <v>#REF!</v>
      </c>
      <c r="O14" s="47"/>
    </row>
    <row r="15" spans="1:15">
      <c r="A15" s="42"/>
      <c r="C15" s="5" t="s">
        <v>104</v>
      </c>
      <c r="D15" s="58" t="e">
        <f>+ACUMOCT!D15+NOV!D15</f>
        <v>#REF!</v>
      </c>
      <c r="E15" s="58" t="e">
        <f>+ACUMOCT!E15+NOV!E15</f>
        <v>#REF!</v>
      </c>
      <c r="F15" s="58" t="e">
        <f>+ACUMOCT!F15+NOV!F15</f>
        <v>#REF!</v>
      </c>
      <c r="G15" s="58" t="e">
        <f>+ACUMOCT!G15+NOV!G15</f>
        <v>#REF!</v>
      </c>
      <c r="H15" s="58" t="e">
        <f>+ACUMOCT!H15+NOV!H15</f>
        <v>#REF!</v>
      </c>
      <c r="I15" s="58" t="e">
        <f>+ACUMOCT!I15+NOV!I15</f>
        <v>#REF!</v>
      </c>
      <c r="J15" s="58" t="e">
        <f>+ACUMOCT!J15+NOV!J15</f>
        <v>#REF!</v>
      </c>
      <c r="K15" s="58" t="e">
        <f>+ACUMOCT!K15+NOV!K15</f>
        <v>#REF!</v>
      </c>
      <c r="L15" s="58" t="e">
        <f>+ACUMOCT!L15+NOV!L15</f>
        <v>#REF!</v>
      </c>
      <c r="M15" s="58" t="e">
        <f t="shared" si="0"/>
        <v>#REF!</v>
      </c>
      <c r="O15" s="47"/>
    </row>
    <row r="16" spans="1:15">
      <c r="A16" s="42"/>
      <c r="C16" s="5" t="s">
        <v>105</v>
      </c>
      <c r="D16" s="58" t="e">
        <f>+ACUMOCT!D16+NOV!D16</f>
        <v>#REF!</v>
      </c>
      <c r="E16" s="58" t="e">
        <f>+ACUMOCT!E16+NOV!E16</f>
        <v>#REF!</v>
      </c>
      <c r="F16" s="58" t="e">
        <f>+ACUMOCT!F16+NOV!F16</f>
        <v>#REF!</v>
      </c>
      <c r="G16" s="58" t="e">
        <f>+ACUMOCT!G16+NOV!G16</f>
        <v>#REF!</v>
      </c>
      <c r="H16" s="58" t="e">
        <f>+ACUMOCT!H16+NOV!H16</f>
        <v>#REF!</v>
      </c>
      <c r="I16" s="58" t="e">
        <f>+ACUMOCT!I16+NOV!I16</f>
        <v>#REF!</v>
      </c>
      <c r="J16" s="58" t="e">
        <f>+ACUMOCT!J16+NOV!J16</f>
        <v>#REF!</v>
      </c>
      <c r="K16" s="58" t="e">
        <f>+ACUMOCT!K16+NOV!K16</f>
        <v>#REF!</v>
      </c>
      <c r="L16" s="58" t="e">
        <f>+ACUMOCT!L16+NOV!L16</f>
        <v>#REF!</v>
      </c>
      <c r="M16" s="58" t="e">
        <f t="shared" si="0"/>
        <v>#REF!</v>
      </c>
      <c r="O16" s="47"/>
    </row>
    <row r="17" spans="1:15">
      <c r="A17" s="42"/>
      <c r="C17" s="5" t="s">
        <v>18</v>
      </c>
      <c r="D17" s="58" t="e">
        <f>+ACUMOCT!D17+NOV!D17</f>
        <v>#REF!</v>
      </c>
      <c r="E17" s="58" t="e">
        <f>+ACUMOCT!E17+NOV!E17</f>
        <v>#REF!</v>
      </c>
      <c r="F17" s="58" t="e">
        <f>+ACUMOCT!F17+NOV!F17</f>
        <v>#REF!</v>
      </c>
      <c r="G17" s="58" t="e">
        <f>+ACUMOCT!G17+NOV!G17</f>
        <v>#REF!</v>
      </c>
      <c r="H17" s="58" t="e">
        <f>+ACUMOCT!H17+NOV!H17</f>
        <v>#REF!</v>
      </c>
      <c r="I17" s="58" t="e">
        <f>+ACUMOCT!I17+NOV!I17</f>
        <v>#REF!</v>
      </c>
      <c r="J17" s="58" t="e">
        <f>+ACUMOCT!J17+NOV!J17</f>
        <v>#REF!</v>
      </c>
      <c r="K17" s="58" t="e">
        <f>+ACUMOCT!K17+NOV!K17</f>
        <v>#REF!</v>
      </c>
      <c r="L17" s="58" t="e">
        <f>+ACUMOCT!L17+NOV!L17</f>
        <v>#REF!</v>
      </c>
      <c r="M17" s="58" t="e">
        <f t="shared" si="0"/>
        <v>#REF!</v>
      </c>
      <c r="O17" s="47"/>
    </row>
    <row r="18" spans="1:15">
      <c r="A18" s="42"/>
      <c r="C18" s="5" t="s">
        <v>19</v>
      </c>
      <c r="D18" s="58" t="e">
        <f>+ACUMOCT!D18+NOV!D18</f>
        <v>#REF!</v>
      </c>
      <c r="E18" s="58" t="e">
        <f>+ACUMOCT!E18+NOV!E18</f>
        <v>#REF!</v>
      </c>
      <c r="F18" s="58" t="e">
        <f>+ACUMOCT!F18+NOV!F18</f>
        <v>#REF!</v>
      </c>
      <c r="G18" s="58" t="e">
        <f>+ACUMOCT!G18+NOV!G18</f>
        <v>#REF!</v>
      </c>
      <c r="H18" s="58" t="e">
        <f>+ACUMOCT!H18+NOV!H18</f>
        <v>#REF!</v>
      </c>
      <c r="I18" s="58" t="e">
        <f>+ACUMOCT!I18+NOV!I18</f>
        <v>#REF!</v>
      </c>
      <c r="J18" s="58" t="e">
        <f>+ACUMOCT!J18+NOV!J18</f>
        <v>#REF!</v>
      </c>
      <c r="K18" s="58" t="e">
        <f>+ACUMOCT!K18+NOV!K18</f>
        <v>#REF!</v>
      </c>
      <c r="L18" s="58" t="e">
        <f>+ACUMOCT!L18+NOV!L18</f>
        <v>#REF!</v>
      </c>
      <c r="M18" s="58" t="e">
        <f t="shared" si="0"/>
        <v>#REF!</v>
      </c>
      <c r="O18" s="47"/>
    </row>
    <row r="19" spans="1:15">
      <c r="A19" s="42"/>
      <c r="C19" s="5" t="s">
        <v>106</v>
      </c>
      <c r="D19" s="58" t="e">
        <f>+ACUMOCT!D19+NOV!D19</f>
        <v>#REF!</v>
      </c>
      <c r="E19" s="58" t="e">
        <f>+ACUMOCT!E19+NOV!E19</f>
        <v>#REF!</v>
      </c>
      <c r="F19" s="58" t="e">
        <f>+ACUMOCT!F19+NOV!F19</f>
        <v>#REF!</v>
      </c>
      <c r="G19" s="58" t="e">
        <f>+ACUMOCT!G19+NOV!G19</f>
        <v>#REF!</v>
      </c>
      <c r="H19" s="58" t="e">
        <f>+ACUMOCT!H19+NOV!H19</f>
        <v>#REF!</v>
      </c>
      <c r="I19" s="58" t="e">
        <f>+ACUMOCT!I19+NOV!I19</f>
        <v>#REF!</v>
      </c>
      <c r="J19" s="58" t="e">
        <f>+ACUMOCT!J19+NOV!J19</f>
        <v>#REF!</v>
      </c>
      <c r="K19" s="58" t="e">
        <f>+ACUMOCT!K19+NOV!K19</f>
        <v>#REF!</v>
      </c>
      <c r="L19" s="58" t="e">
        <f>+ACUMOCT!L19+NOV!L19</f>
        <v>#REF!</v>
      </c>
      <c r="M19" s="58" t="e">
        <f t="shared" si="0"/>
        <v>#REF!</v>
      </c>
      <c r="O19" s="47"/>
    </row>
    <row r="20" spans="1:15">
      <c r="A20" s="42"/>
      <c r="C20" s="5" t="s">
        <v>107</v>
      </c>
      <c r="D20" s="58" t="e">
        <f>+ACUMOCT!D20+NOV!D20</f>
        <v>#REF!</v>
      </c>
      <c r="E20" s="58" t="e">
        <f>+ACUMOCT!E20+NOV!E20</f>
        <v>#REF!</v>
      </c>
      <c r="F20" s="58" t="e">
        <f>+ACUMOCT!F20+NOV!F20</f>
        <v>#REF!</v>
      </c>
      <c r="G20" s="58" t="e">
        <f>+ACUMOCT!G20+NOV!G20</f>
        <v>#REF!</v>
      </c>
      <c r="H20" s="58" t="e">
        <f>+ACUMOCT!H20+NOV!H20</f>
        <v>#REF!</v>
      </c>
      <c r="I20" s="58" t="e">
        <f>+ACUMOCT!I20+NOV!I20</f>
        <v>#REF!</v>
      </c>
      <c r="J20" s="58" t="e">
        <f>+ACUMOCT!J20+NOV!J20</f>
        <v>#REF!</v>
      </c>
      <c r="K20" s="58" t="e">
        <f>+ACUMOCT!K20+NOV!K20</f>
        <v>#REF!</v>
      </c>
      <c r="L20" s="58" t="e">
        <f>+ACUMOCT!L20+NOV!L20</f>
        <v>#REF!</v>
      </c>
      <c r="M20" s="58" t="e">
        <f t="shared" si="0"/>
        <v>#REF!</v>
      </c>
      <c r="O20" s="47"/>
    </row>
    <row r="21" spans="1:15">
      <c r="A21" s="42"/>
      <c r="C21" s="5" t="s">
        <v>20</v>
      </c>
      <c r="D21" s="58" t="e">
        <f>+ACUMOCT!D21+NOV!D21</f>
        <v>#REF!</v>
      </c>
      <c r="E21" s="58" t="e">
        <f>+ACUMOCT!E21+NOV!E21</f>
        <v>#REF!</v>
      </c>
      <c r="F21" s="58" t="e">
        <f>+ACUMOCT!F21+NOV!F21</f>
        <v>#REF!</v>
      </c>
      <c r="G21" s="58" t="e">
        <f>+ACUMOCT!G21+NOV!G21</f>
        <v>#REF!</v>
      </c>
      <c r="H21" s="58" t="e">
        <f>+ACUMOCT!H21+NOV!H21</f>
        <v>#REF!</v>
      </c>
      <c r="I21" s="58" t="e">
        <f>+ACUMOCT!I21+NOV!I21</f>
        <v>#REF!</v>
      </c>
      <c r="J21" s="58" t="e">
        <f>+ACUMOCT!J21+NOV!J21</f>
        <v>#REF!</v>
      </c>
      <c r="K21" s="58" t="e">
        <f>+ACUMOCT!K21+NOV!K21</f>
        <v>#REF!</v>
      </c>
      <c r="L21" s="58" t="e">
        <f>+ACUMOCT!L21+NOV!L21</f>
        <v>#REF!</v>
      </c>
      <c r="M21" s="58" t="e">
        <f t="shared" si="0"/>
        <v>#REF!</v>
      </c>
      <c r="O21" s="47"/>
    </row>
    <row r="22" spans="1:15">
      <c r="A22" s="42"/>
      <c r="C22" s="5" t="s">
        <v>22</v>
      </c>
      <c r="D22" s="58" t="e">
        <f>+ACUMOCT!D22+NOV!D22</f>
        <v>#REF!</v>
      </c>
      <c r="E22" s="58" t="e">
        <f>+ACUMOCT!E22+NOV!E22</f>
        <v>#REF!</v>
      </c>
      <c r="F22" s="58" t="e">
        <f>+ACUMOCT!F22+NOV!F22</f>
        <v>#REF!</v>
      </c>
      <c r="G22" s="58" t="e">
        <f>+ACUMOCT!G22+NOV!G22</f>
        <v>#REF!</v>
      </c>
      <c r="H22" s="58" t="e">
        <f>+ACUMOCT!H22+NOV!H22</f>
        <v>#REF!</v>
      </c>
      <c r="I22" s="58" t="e">
        <f>+ACUMOCT!I22+NOV!I22</f>
        <v>#REF!</v>
      </c>
      <c r="J22" s="58" t="e">
        <f>+ACUMOCT!J22+NOV!J22</f>
        <v>#REF!</v>
      </c>
      <c r="K22" s="58" t="e">
        <f>+ACUMOCT!K22+NOV!K22</f>
        <v>#REF!</v>
      </c>
      <c r="L22" s="58" t="e">
        <f>+ACUMOCT!L22+NOV!L22</f>
        <v>#REF!</v>
      </c>
      <c r="M22" s="58" t="e">
        <f t="shared" si="0"/>
        <v>#REF!</v>
      </c>
      <c r="O22" s="47"/>
    </row>
    <row r="23" spans="1:15">
      <c r="A23" s="42"/>
      <c r="C23" s="5" t="s">
        <v>108</v>
      </c>
      <c r="D23" s="58" t="e">
        <f>+ACUMOCT!D23+NOV!D23</f>
        <v>#REF!</v>
      </c>
      <c r="E23" s="58" t="e">
        <f>+ACUMOCT!E23+NOV!E23</f>
        <v>#REF!</v>
      </c>
      <c r="F23" s="58" t="e">
        <f>+ACUMOCT!F23+NOV!F23</f>
        <v>#REF!</v>
      </c>
      <c r="G23" s="58" t="e">
        <f>+ACUMOCT!G23+NOV!G23</f>
        <v>#REF!</v>
      </c>
      <c r="H23" s="58" t="e">
        <f>+ACUMOCT!H23+NOV!H23</f>
        <v>#REF!</v>
      </c>
      <c r="I23" s="58" t="e">
        <f>+ACUMOCT!I23+NOV!I23</f>
        <v>#REF!</v>
      </c>
      <c r="J23" s="58" t="e">
        <f>+ACUMOCT!J23+NOV!J23</f>
        <v>#REF!</v>
      </c>
      <c r="K23" s="58" t="e">
        <f>+ACUMOCT!K23+NOV!K23</f>
        <v>#REF!</v>
      </c>
      <c r="L23" s="58" t="e">
        <f>+ACUMOCT!L23+NOV!L23</f>
        <v>#REF!</v>
      </c>
      <c r="M23" s="58" t="e">
        <f t="shared" si="0"/>
        <v>#REF!</v>
      </c>
      <c r="O23" s="47"/>
    </row>
    <row r="24" spans="1:15">
      <c r="A24" s="42"/>
      <c r="C24" s="5" t="s">
        <v>109</v>
      </c>
      <c r="D24" s="58" t="e">
        <f>+ACUMOCT!D24+NOV!D24</f>
        <v>#REF!</v>
      </c>
      <c r="E24" s="58" t="e">
        <f>+ACUMOCT!E24+NOV!E24</f>
        <v>#REF!</v>
      </c>
      <c r="F24" s="58" t="e">
        <f>+ACUMOCT!F24+NOV!F24</f>
        <v>#REF!</v>
      </c>
      <c r="G24" s="58" t="e">
        <f>+ACUMOCT!G24+NOV!G24</f>
        <v>#REF!</v>
      </c>
      <c r="H24" s="58" t="e">
        <f>+ACUMOCT!H24+NOV!H24</f>
        <v>#REF!</v>
      </c>
      <c r="I24" s="58" t="e">
        <f>+ACUMOCT!I24+NOV!I24</f>
        <v>#REF!</v>
      </c>
      <c r="J24" s="58" t="e">
        <f>+ACUMOCT!J24+NOV!J24</f>
        <v>#REF!</v>
      </c>
      <c r="K24" s="58" t="e">
        <f>+ACUMOCT!K24+NOV!K24</f>
        <v>#REF!</v>
      </c>
      <c r="L24" s="58" t="e">
        <f>+ACUMOCT!L24+NOV!L24</f>
        <v>#REF!</v>
      </c>
      <c r="M24" s="58" t="e">
        <f t="shared" si="0"/>
        <v>#REF!</v>
      </c>
      <c r="O24" s="47"/>
    </row>
    <row r="25" spans="1:15">
      <c r="A25" s="42"/>
      <c r="C25" s="5" t="s">
        <v>110</v>
      </c>
      <c r="D25" s="58" t="e">
        <f>+ACUMOCT!D25+NOV!D25</f>
        <v>#REF!</v>
      </c>
      <c r="E25" s="58" t="e">
        <f>+ACUMOCT!E25+NOV!E25</f>
        <v>#REF!</v>
      </c>
      <c r="F25" s="58" t="e">
        <f>+ACUMOCT!F25+NOV!F25</f>
        <v>#REF!</v>
      </c>
      <c r="G25" s="58" t="e">
        <f>+ACUMOCT!G25+NOV!G25</f>
        <v>#REF!</v>
      </c>
      <c r="H25" s="58" t="e">
        <f>+ACUMOCT!H25+NOV!H25</f>
        <v>#REF!</v>
      </c>
      <c r="I25" s="58" t="e">
        <f>+ACUMOCT!I25+NOV!I25</f>
        <v>#REF!</v>
      </c>
      <c r="J25" s="58" t="e">
        <f>+ACUMOCT!J25+NOV!J25</f>
        <v>#REF!</v>
      </c>
      <c r="K25" s="58" t="e">
        <f>+ACUMOCT!K25+NOV!K25</f>
        <v>#REF!</v>
      </c>
      <c r="L25" s="58" t="e">
        <f>+ACUMOCT!L25+NOV!L25</f>
        <v>#REF!</v>
      </c>
      <c r="M25" s="58" t="e">
        <f t="shared" si="0"/>
        <v>#REF!</v>
      </c>
      <c r="O25" s="47"/>
    </row>
    <row r="26" spans="1:15">
      <c r="A26" s="42"/>
      <c r="C26" s="5" t="s">
        <v>27</v>
      </c>
      <c r="D26" s="58" t="e">
        <f>+ACUMOCT!D26+NOV!D26</f>
        <v>#REF!</v>
      </c>
      <c r="E26" s="58" t="e">
        <f>+ACUMOCT!E26+NOV!E26</f>
        <v>#REF!</v>
      </c>
      <c r="F26" s="58" t="e">
        <f>+ACUMOCT!F26+NOV!F26</f>
        <v>#REF!</v>
      </c>
      <c r="G26" s="58" t="e">
        <f>+ACUMOCT!G26+NOV!G26</f>
        <v>#REF!</v>
      </c>
      <c r="H26" s="58" t="e">
        <f>+ACUMOCT!H26+NOV!H26</f>
        <v>#REF!</v>
      </c>
      <c r="I26" s="58" t="e">
        <f>+ACUMOCT!I26+NOV!I26</f>
        <v>#REF!</v>
      </c>
      <c r="J26" s="58" t="e">
        <f>+ACUMOCT!J26+NOV!J26</f>
        <v>#REF!</v>
      </c>
      <c r="K26" s="58" t="e">
        <f>+ACUMOCT!K26+NOV!K26</f>
        <v>#REF!</v>
      </c>
      <c r="L26" s="58" t="e">
        <f>+ACUMOCT!L26+NOV!L26</f>
        <v>#REF!</v>
      </c>
      <c r="M26" s="58" t="e">
        <f t="shared" si="0"/>
        <v>#REF!</v>
      </c>
      <c r="O26" s="47"/>
    </row>
    <row r="27" spans="1:15">
      <c r="A27" s="42"/>
      <c r="C27" s="5" t="s">
        <v>28</v>
      </c>
      <c r="D27" s="58" t="e">
        <f>+ACUMOCT!D27+NOV!D27</f>
        <v>#REF!</v>
      </c>
      <c r="E27" s="58" t="e">
        <f>+ACUMOCT!E27+NOV!E27</f>
        <v>#REF!</v>
      </c>
      <c r="F27" s="58" t="e">
        <f>+ACUMOCT!F27+NOV!F27</f>
        <v>#REF!</v>
      </c>
      <c r="G27" s="58" t="e">
        <f>+ACUMOCT!G27+NOV!G27</f>
        <v>#REF!</v>
      </c>
      <c r="H27" s="58" t="e">
        <f>+ACUMOCT!H27+NOV!H27</f>
        <v>#REF!</v>
      </c>
      <c r="I27" s="58" t="e">
        <f>+ACUMOCT!I27+NOV!I27</f>
        <v>#REF!</v>
      </c>
      <c r="J27" s="58" t="e">
        <f>+ACUMOCT!J27+NOV!J27</f>
        <v>#REF!</v>
      </c>
      <c r="K27" s="58" t="e">
        <f>+ACUMOCT!K27+NOV!K27</f>
        <v>#REF!</v>
      </c>
      <c r="L27" s="58" t="e">
        <f>+ACUMOCT!L27+NOV!L27</f>
        <v>#REF!</v>
      </c>
      <c r="M27" s="58" t="e">
        <f t="shared" si="0"/>
        <v>#REF!</v>
      </c>
      <c r="O27" s="47"/>
    </row>
    <row r="28" spans="1:15">
      <c r="A28" s="42"/>
      <c r="C28" s="5" t="s">
        <v>111</v>
      </c>
      <c r="D28" s="58" t="e">
        <f>+ACUMOCT!D28+NOV!D28</f>
        <v>#REF!</v>
      </c>
      <c r="E28" s="58" t="e">
        <f>+ACUMOCT!E28+NOV!E28</f>
        <v>#REF!</v>
      </c>
      <c r="F28" s="58" t="e">
        <f>+ACUMOCT!F28+NOV!F28</f>
        <v>#REF!</v>
      </c>
      <c r="G28" s="58" t="e">
        <f>+ACUMOCT!G28+NOV!G28</f>
        <v>#REF!</v>
      </c>
      <c r="H28" s="58" t="e">
        <f>+ACUMOCT!H28+NOV!H28</f>
        <v>#REF!</v>
      </c>
      <c r="I28" s="58" t="e">
        <f>+ACUMOCT!I28+NOV!I28</f>
        <v>#REF!</v>
      </c>
      <c r="J28" s="58" t="e">
        <f>+ACUMOCT!J28+NOV!J28</f>
        <v>#REF!</v>
      </c>
      <c r="K28" s="58" t="e">
        <f>+ACUMOCT!K28+NOV!K28</f>
        <v>#REF!</v>
      </c>
      <c r="L28" s="58" t="e">
        <f>+ACUMOCT!L28+NOV!L28</f>
        <v>#REF!</v>
      </c>
      <c r="M28" s="58" t="e">
        <f t="shared" si="0"/>
        <v>#REF!</v>
      </c>
      <c r="O28" s="47"/>
    </row>
    <row r="29" spans="1:15">
      <c r="A29" s="42"/>
      <c r="C29" s="5" t="s">
        <v>112</v>
      </c>
      <c r="D29" s="58" t="e">
        <f>+ACUMOCT!D29+NOV!D29</f>
        <v>#REF!</v>
      </c>
      <c r="E29" s="58" t="e">
        <f>+ACUMOCT!E29+NOV!E29</f>
        <v>#REF!</v>
      </c>
      <c r="F29" s="58" t="e">
        <f>+ACUMOCT!F29+NOV!F29</f>
        <v>#REF!</v>
      </c>
      <c r="G29" s="58" t="e">
        <f>+ACUMOCT!G29+NOV!G29</f>
        <v>#REF!</v>
      </c>
      <c r="H29" s="58" t="e">
        <f>+ACUMOCT!H29+NOV!H29</f>
        <v>#REF!</v>
      </c>
      <c r="I29" s="58" t="e">
        <f>+ACUMOCT!I29+NOV!I29</f>
        <v>#REF!</v>
      </c>
      <c r="J29" s="58" t="e">
        <f>+ACUMOCT!J29+NOV!J29</f>
        <v>#REF!</v>
      </c>
      <c r="K29" s="58" t="e">
        <f>+ACUMOCT!K29+NOV!K29</f>
        <v>#REF!</v>
      </c>
      <c r="L29" s="58" t="e">
        <f>+ACUMOCT!L29+NOV!L29</f>
        <v>#REF!</v>
      </c>
      <c r="M29" s="58" t="e">
        <f t="shared" si="0"/>
        <v>#REF!</v>
      </c>
      <c r="O29" s="47"/>
    </row>
    <row r="30" spans="1:15">
      <c r="A30" s="42"/>
      <c r="C30" s="5" t="s">
        <v>113</v>
      </c>
      <c r="D30" s="58" t="e">
        <f>+ACUMOCT!D30+NOV!D30</f>
        <v>#REF!</v>
      </c>
      <c r="E30" s="58" t="e">
        <f>+ACUMOCT!E30+NOV!E30</f>
        <v>#REF!</v>
      </c>
      <c r="F30" s="58" t="e">
        <f>+ACUMOCT!F30+NOV!F30</f>
        <v>#REF!</v>
      </c>
      <c r="G30" s="58" t="e">
        <f>+ACUMOCT!G30+NOV!G30</f>
        <v>#REF!</v>
      </c>
      <c r="H30" s="58" t="e">
        <f>+ACUMOCT!H30+NOV!H30</f>
        <v>#REF!</v>
      </c>
      <c r="I30" s="58" t="e">
        <f>+ACUMOCT!I30+NOV!I30</f>
        <v>#REF!</v>
      </c>
      <c r="J30" s="58" t="e">
        <f>+ACUMOCT!J30+NOV!J30</f>
        <v>#REF!</v>
      </c>
      <c r="K30" s="58" t="e">
        <f>+ACUMOCT!K30+NOV!K30</f>
        <v>#REF!</v>
      </c>
      <c r="L30" s="58" t="e">
        <f>+ACUMOCT!L30+NOV!L30</f>
        <v>#REF!</v>
      </c>
      <c r="M30" s="58" t="e">
        <f t="shared" si="0"/>
        <v>#REF!</v>
      </c>
      <c r="O30" s="47"/>
    </row>
    <row r="31" spans="1:15">
      <c r="A31" s="42"/>
      <c r="C31" s="5" t="s">
        <v>32</v>
      </c>
      <c r="D31" s="58" t="e">
        <f>+ACUMOCT!D31+NOV!D31</f>
        <v>#REF!</v>
      </c>
      <c r="E31" s="58" t="e">
        <f>+ACUMOCT!E31+NOV!E31</f>
        <v>#REF!</v>
      </c>
      <c r="F31" s="58" t="e">
        <f>+ACUMOCT!F31+NOV!F31</f>
        <v>#REF!</v>
      </c>
      <c r="G31" s="58" t="e">
        <f>+ACUMOCT!G31+NOV!G31</f>
        <v>#REF!</v>
      </c>
      <c r="H31" s="58" t="e">
        <f>+ACUMOCT!H31+NOV!H31</f>
        <v>#REF!</v>
      </c>
      <c r="I31" s="58" t="e">
        <f>+ACUMOCT!I31+NOV!I31</f>
        <v>#REF!</v>
      </c>
      <c r="J31" s="58" t="e">
        <f>+ACUMOCT!J31+NOV!J31</f>
        <v>#REF!</v>
      </c>
      <c r="K31" s="58" t="e">
        <f>+ACUMOCT!K31+NOV!K31</f>
        <v>#REF!</v>
      </c>
      <c r="L31" s="58" t="e">
        <f>+ACUMOCT!L31+NOV!L31</f>
        <v>#REF!</v>
      </c>
      <c r="M31" s="58" t="e">
        <f t="shared" si="0"/>
        <v>#REF!</v>
      </c>
      <c r="O31" s="47"/>
    </row>
    <row r="32" spans="1:15">
      <c r="A32" s="42"/>
      <c r="C32" s="5" t="s">
        <v>33</v>
      </c>
      <c r="D32" s="58" t="e">
        <f>+ACUMOCT!D32+NOV!D32</f>
        <v>#REF!</v>
      </c>
      <c r="E32" s="58" t="e">
        <f>+ACUMOCT!E32+NOV!E32</f>
        <v>#REF!</v>
      </c>
      <c r="F32" s="58" t="e">
        <f>+ACUMOCT!F32+NOV!F32</f>
        <v>#REF!</v>
      </c>
      <c r="G32" s="58" t="e">
        <f>+ACUMOCT!G32+NOV!G32</f>
        <v>#REF!</v>
      </c>
      <c r="H32" s="58" t="e">
        <f>+ACUMOCT!H32+NOV!H32</f>
        <v>#REF!</v>
      </c>
      <c r="I32" s="58" t="e">
        <f>+ACUMOCT!I32+NOV!I32</f>
        <v>#REF!</v>
      </c>
      <c r="J32" s="58" t="e">
        <f>+ACUMOCT!J32+NOV!J32</f>
        <v>#REF!</v>
      </c>
      <c r="K32" s="58" t="e">
        <f>+ACUMOCT!K32+NOV!K32</f>
        <v>#REF!</v>
      </c>
      <c r="L32" s="58" t="e">
        <f>+ACUMOCT!L32+NOV!L32</f>
        <v>#REF!</v>
      </c>
      <c r="M32" s="58" t="e">
        <f t="shared" si="0"/>
        <v>#REF!</v>
      </c>
      <c r="O32" s="47"/>
    </row>
    <row r="33" spans="1:15">
      <c r="A33" s="42"/>
      <c r="C33" s="5" t="s">
        <v>34</v>
      </c>
      <c r="D33" s="58" t="e">
        <f>+ACUMOCT!D33+NOV!D33</f>
        <v>#REF!</v>
      </c>
      <c r="E33" s="58" t="e">
        <f>+ACUMOCT!E33+NOV!E33</f>
        <v>#REF!</v>
      </c>
      <c r="F33" s="58" t="e">
        <f>+ACUMOCT!F33+NOV!F33</f>
        <v>#REF!</v>
      </c>
      <c r="G33" s="58" t="e">
        <f>+ACUMOCT!G33+NOV!G33</f>
        <v>#REF!</v>
      </c>
      <c r="H33" s="58" t="e">
        <f>+ACUMOCT!H33+NOV!H33</f>
        <v>#REF!</v>
      </c>
      <c r="I33" s="58" t="e">
        <f>+ACUMOCT!I33+NOV!I33</f>
        <v>#REF!</v>
      </c>
      <c r="J33" s="58" t="e">
        <f>+ACUMOCT!J33+NOV!J33</f>
        <v>#REF!</v>
      </c>
      <c r="K33" s="58" t="e">
        <f>+ACUMOCT!K33+NOV!K33</f>
        <v>#REF!</v>
      </c>
      <c r="L33" s="58" t="e">
        <f>+ACUMOCT!L33+NOV!L33</f>
        <v>#REF!</v>
      </c>
      <c r="M33" s="58" t="e">
        <f t="shared" si="0"/>
        <v>#REF!</v>
      </c>
      <c r="O33" s="47"/>
    </row>
    <row r="34" spans="1:15">
      <c r="A34" s="42"/>
      <c r="C34" s="5" t="s">
        <v>114</v>
      </c>
      <c r="D34" s="58" t="e">
        <f>+ACUMOCT!D34+NOV!D34</f>
        <v>#REF!</v>
      </c>
      <c r="E34" s="58" t="e">
        <f>+ACUMOCT!E34+NOV!E34</f>
        <v>#REF!</v>
      </c>
      <c r="F34" s="58" t="e">
        <f>+ACUMOCT!F34+NOV!F34</f>
        <v>#REF!</v>
      </c>
      <c r="G34" s="58" t="e">
        <f>+ACUMOCT!G34+NOV!G34</f>
        <v>#REF!</v>
      </c>
      <c r="H34" s="58" t="e">
        <f>+ACUMOCT!H34+NOV!H34</f>
        <v>#REF!</v>
      </c>
      <c r="I34" s="58" t="e">
        <f>+ACUMOCT!I34+NOV!I34</f>
        <v>#REF!</v>
      </c>
      <c r="J34" s="58" t="e">
        <f>+ACUMOCT!J34+NOV!J34</f>
        <v>#REF!</v>
      </c>
      <c r="K34" s="58" t="e">
        <f>+ACUMOCT!K34+NOV!K34</f>
        <v>#REF!</v>
      </c>
      <c r="L34" s="58" t="e">
        <f>+ACUMOCT!L34+NOV!L34</f>
        <v>#REF!</v>
      </c>
      <c r="M34" s="58" t="e">
        <f t="shared" si="0"/>
        <v>#REF!</v>
      </c>
      <c r="O34" s="47"/>
    </row>
    <row r="35" spans="1:15">
      <c r="A35" s="42"/>
      <c r="C35" s="5" t="s">
        <v>36</v>
      </c>
      <c r="D35" s="58" t="e">
        <f>+ACUMOCT!D35+NOV!D35</f>
        <v>#REF!</v>
      </c>
      <c r="E35" s="58" t="e">
        <f>+ACUMOCT!E35+NOV!E35</f>
        <v>#REF!</v>
      </c>
      <c r="F35" s="58" t="e">
        <f>+ACUMOCT!F35+NOV!F35</f>
        <v>#REF!</v>
      </c>
      <c r="G35" s="58" t="e">
        <f>+ACUMOCT!G35+NOV!G35</f>
        <v>#REF!</v>
      </c>
      <c r="H35" s="58" t="e">
        <f>+ACUMOCT!H35+NOV!H35</f>
        <v>#REF!</v>
      </c>
      <c r="I35" s="58" t="e">
        <f>+ACUMOCT!I35+NOV!I35</f>
        <v>#REF!</v>
      </c>
      <c r="J35" s="58" t="e">
        <f>+ACUMOCT!J35+NOV!J35</f>
        <v>#REF!</v>
      </c>
      <c r="K35" s="58" t="e">
        <f>+ACUMOCT!K35+NOV!K35</f>
        <v>#REF!</v>
      </c>
      <c r="L35" s="58" t="e">
        <f>+ACUMOCT!L35+NOV!L35</f>
        <v>#REF!</v>
      </c>
      <c r="M35" s="58" t="e">
        <f t="shared" si="0"/>
        <v>#REF!</v>
      </c>
      <c r="O35" s="47"/>
    </row>
    <row r="36" spans="1:15">
      <c r="A36" s="42"/>
      <c r="C36" s="5" t="s">
        <v>37</v>
      </c>
      <c r="D36" s="58" t="e">
        <f>+ACUMOCT!D36+NOV!D36</f>
        <v>#REF!</v>
      </c>
      <c r="E36" s="58" t="e">
        <f>+ACUMOCT!E36+NOV!E36</f>
        <v>#REF!</v>
      </c>
      <c r="F36" s="58" t="e">
        <f>+ACUMOCT!F36+NOV!F36</f>
        <v>#REF!</v>
      </c>
      <c r="G36" s="58" t="e">
        <f>+ACUMOCT!G36+NOV!G36</f>
        <v>#REF!</v>
      </c>
      <c r="H36" s="58" t="e">
        <f>+ACUMOCT!H36+NOV!H36</f>
        <v>#REF!</v>
      </c>
      <c r="I36" s="58" t="e">
        <f>+ACUMOCT!I36+NOV!I36</f>
        <v>#REF!</v>
      </c>
      <c r="J36" s="58" t="e">
        <f>+ACUMOCT!J36+NOV!J36</f>
        <v>#REF!</v>
      </c>
      <c r="K36" s="58" t="e">
        <f>+ACUMOCT!K36+NOV!K36</f>
        <v>#REF!</v>
      </c>
      <c r="L36" s="58" t="e">
        <f>+ACUMOCT!L36+NOV!L36</f>
        <v>#REF!</v>
      </c>
      <c r="M36" s="58" t="e">
        <f t="shared" si="0"/>
        <v>#REF!</v>
      </c>
      <c r="O36" s="47"/>
    </row>
    <row r="37" spans="1:15">
      <c r="A37" s="42"/>
      <c r="C37" s="5" t="s">
        <v>38</v>
      </c>
      <c r="D37" s="58" t="e">
        <f>+ACUMOCT!D37+NOV!D37</f>
        <v>#REF!</v>
      </c>
      <c r="E37" s="58" t="e">
        <f>+ACUMOCT!E37+NOV!E37</f>
        <v>#REF!</v>
      </c>
      <c r="F37" s="58" t="e">
        <f>+ACUMOCT!F37+NOV!F37</f>
        <v>#REF!</v>
      </c>
      <c r="G37" s="58" t="e">
        <f>+ACUMOCT!G37+NOV!G37</f>
        <v>#REF!</v>
      </c>
      <c r="H37" s="58" t="e">
        <f>+ACUMOCT!H37+NOV!H37</f>
        <v>#REF!</v>
      </c>
      <c r="I37" s="58" t="e">
        <f>+ACUMOCT!I37+NOV!I37</f>
        <v>#REF!</v>
      </c>
      <c r="J37" s="58" t="e">
        <f>+ACUMOCT!J37+NOV!J37</f>
        <v>#REF!</v>
      </c>
      <c r="K37" s="58" t="e">
        <f>+ACUMOCT!K37+NOV!K37</f>
        <v>#REF!</v>
      </c>
      <c r="L37" s="58" t="e">
        <f>+ACUMOCT!L37+NOV!L37</f>
        <v>#REF!</v>
      </c>
      <c r="M37" s="58" t="e">
        <f t="shared" si="0"/>
        <v>#REF!</v>
      </c>
      <c r="O37" s="47"/>
    </row>
    <row r="38" spans="1:15">
      <c r="A38" s="42"/>
      <c r="C38" s="5" t="s">
        <v>39</v>
      </c>
      <c r="D38" s="58" t="e">
        <f>+ACUMOCT!D38+NOV!D38</f>
        <v>#REF!</v>
      </c>
      <c r="E38" s="58" t="e">
        <f>+ACUMOCT!E38+NOV!E38</f>
        <v>#REF!</v>
      </c>
      <c r="F38" s="58" t="e">
        <f>+ACUMOCT!F38+NOV!F38</f>
        <v>#REF!</v>
      </c>
      <c r="G38" s="58" t="e">
        <f>+ACUMOCT!G38+NOV!G38</f>
        <v>#REF!</v>
      </c>
      <c r="H38" s="58" t="e">
        <f>+ACUMOCT!H38+NOV!H38</f>
        <v>#REF!</v>
      </c>
      <c r="I38" s="58" t="e">
        <f>+ACUMOCT!I38+NOV!I38</f>
        <v>#REF!</v>
      </c>
      <c r="J38" s="58" t="e">
        <f>+ACUMOCT!J38+NOV!J38</f>
        <v>#REF!</v>
      </c>
      <c r="K38" s="58" t="e">
        <f>+ACUMOCT!K38+NOV!K38</f>
        <v>#REF!</v>
      </c>
      <c r="L38" s="58" t="e">
        <f>+ACUMOCT!L38+NOV!L38</f>
        <v>#REF!</v>
      </c>
      <c r="M38" s="58" t="e">
        <f t="shared" si="0"/>
        <v>#REF!</v>
      </c>
      <c r="O38" s="47"/>
    </row>
    <row r="39" spans="1:15">
      <c r="A39" s="42"/>
      <c r="C39" s="5" t="s">
        <v>40</v>
      </c>
      <c r="D39" s="58" t="e">
        <f>+ACUMOCT!D39+NOV!D39</f>
        <v>#REF!</v>
      </c>
      <c r="E39" s="58" t="e">
        <f>+ACUMOCT!E39+NOV!E39</f>
        <v>#REF!</v>
      </c>
      <c r="F39" s="58" t="e">
        <f>+ACUMOCT!F39+NOV!F39</f>
        <v>#REF!</v>
      </c>
      <c r="G39" s="58" t="e">
        <f>+ACUMOCT!G39+NOV!G39</f>
        <v>#REF!</v>
      </c>
      <c r="H39" s="58" t="e">
        <f>+ACUMOCT!H39+NOV!H39</f>
        <v>#REF!</v>
      </c>
      <c r="I39" s="58" t="e">
        <f>+ACUMOCT!I39+NOV!I39</f>
        <v>#REF!</v>
      </c>
      <c r="J39" s="58" t="e">
        <f>+ACUMOCT!J39+NOV!J39</f>
        <v>#REF!</v>
      </c>
      <c r="K39" s="58" t="e">
        <f>+ACUMOCT!K39+NOV!K39</f>
        <v>#REF!</v>
      </c>
      <c r="L39" s="58" t="e">
        <f>+ACUMOCT!L39+NOV!L39</f>
        <v>#REF!</v>
      </c>
      <c r="M39" s="58" t="e">
        <f t="shared" si="0"/>
        <v>#REF!</v>
      </c>
      <c r="O39" s="47"/>
    </row>
    <row r="40" spans="1:15">
      <c r="A40" s="42"/>
      <c r="C40" s="5" t="s">
        <v>41</v>
      </c>
      <c r="D40" s="58" t="e">
        <f>+ACUMOCT!D40+NOV!D40</f>
        <v>#REF!</v>
      </c>
      <c r="E40" s="58" t="e">
        <f>+ACUMOCT!E40+NOV!E40</f>
        <v>#REF!</v>
      </c>
      <c r="F40" s="58" t="e">
        <f>+ACUMOCT!F40+NOV!F40</f>
        <v>#REF!</v>
      </c>
      <c r="G40" s="58" t="e">
        <f>+ACUMOCT!G40+NOV!G40</f>
        <v>#REF!</v>
      </c>
      <c r="H40" s="58" t="e">
        <f>+ACUMOCT!H40+NOV!H40</f>
        <v>#REF!</v>
      </c>
      <c r="I40" s="58" t="e">
        <f>+ACUMOCT!I40+NOV!I40</f>
        <v>#REF!</v>
      </c>
      <c r="J40" s="58" t="e">
        <f>+ACUMOCT!J40+NOV!J40</f>
        <v>#REF!</v>
      </c>
      <c r="K40" s="58" t="e">
        <f>+ACUMOCT!K40+NOV!K40</f>
        <v>#REF!</v>
      </c>
      <c r="L40" s="58" t="e">
        <f>+ACUMOCT!L40+NOV!L40</f>
        <v>#REF!</v>
      </c>
      <c r="M40" s="58" t="e">
        <f t="shared" si="0"/>
        <v>#REF!</v>
      </c>
      <c r="O40" s="47"/>
    </row>
    <row r="41" spans="1:15">
      <c r="A41" s="42"/>
      <c r="C41" s="5" t="s">
        <v>42</v>
      </c>
      <c r="D41" s="58" t="e">
        <f>+ACUMOCT!D41+NOV!D41</f>
        <v>#REF!</v>
      </c>
      <c r="E41" s="58" t="e">
        <f>+ACUMOCT!E41+NOV!E41</f>
        <v>#REF!</v>
      </c>
      <c r="F41" s="58" t="e">
        <f>+ACUMOCT!F41+NOV!F41</f>
        <v>#REF!</v>
      </c>
      <c r="G41" s="58" t="e">
        <f>+ACUMOCT!G41+NOV!G41</f>
        <v>#REF!</v>
      </c>
      <c r="H41" s="58" t="e">
        <f>+ACUMOCT!H41+NOV!H41</f>
        <v>#REF!</v>
      </c>
      <c r="I41" s="58" t="e">
        <f>+ACUMOCT!I41+NOV!I41</f>
        <v>#REF!</v>
      </c>
      <c r="J41" s="58" t="e">
        <f>+ACUMOCT!J41+NOV!J41</f>
        <v>#REF!</v>
      </c>
      <c r="K41" s="58" t="e">
        <f>+ACUMOCT!K41+NOV!K41</f>
        <v>#REF!</v>
      </c>
      <c r="L41" s="58" t="e">
        <f>+ACUMOCT!L41+NOV!L41</f>
        <v>#REF!</v>
      </c>
      <c r="M41" s="58" t="e">
        <f t="shared" si="0"/>
        <v>#REF!</v>
      </c>
      <c r="O41" s="47"/>
    </row>
    <row r="42" spans="1:15">
      <c r="A42" s="42"/>
      <c r="C42" s="5" t="s">
        <v>115</v>
      </c>
      <c r="D42" s="58" t="e">
        <f>+ACUMOCT!D42+NOV!D42</f>
        <v>#REF!</v>
      </c>
      <c r="E42" s="58" t="e">
        <f>+ACUMOCT!E42+NOV!E42</f>
        <v>#REF!</v>
      </c>
      <c r="F42" s="58" t="e">
        <f>+ACUMOCT!F42+NOV!F42</f>
        <v>#REF!</v>
      </c>
      <c r="G42" s="58" t="e">
        <f>+ACUMOCT!G42+NOV!G42</f>
        <v>#REF!</v>
      </c>
      <c r="H42" s="58" t="e">
        <f>+ACUMOCT!H42+NOV!H42</f>
        <v>#REF!</v>
      </c>
      <c r="I42" s="58" t="e">
        <f>+ACUMOCT!I42+NOV!I42</f>
        <v>#REF!</v>
      </c>
      <c r="J42" s="58" t="e">
        <f>+ACUMOCT!J42+NOV!J42</f>
        <v>#REF!</v>
      </c>
      <c r="K42" s="58" t="e">
        <f>+ACUMOCT!K42+NOV!K42</f>
        <v>#REF!</v>
      </c>
      <c r="L42" s="58" t="e">
        <f>+ACUMOCT!L42+NOV!L42</f>
        <v>#REF!</v>
      </c>
      <c r="M42" s="58" t="e">
        <f t="shared" ref="M42:M67" si="1">SUM(D42:L42)</f>
        <v>#REF!</v>
      </c>
      <c r="O42" s="47"/>
    </row>
    <row r="43" spans="1:15">
      <c r="A43" s="42"/>
      <c r="C43" s="5" t="s">
        <v>116</v>
      </c>
      <c r="D43" s="58" t="e">
        <f>+ACUMOCT!D43+NOV!D43</f>
        <v>#REF!</v>
      </c>
      <c r="E43" s="58" t="e">
        <f>+ACUMOCT!E43+NOV!E43</f>
        <v>#REF!</v>
      </c>
      <c r="F43" s="58" t="e">
        <f>+ACUMOCT!F43+NOV!F43</f>
        <v>#REF!</v>
      </c>
      <c r="G43" s="58" t="e">
        <f>+ACUMOCT!G43+NOV!G43</f>
        <v>#REF!</v>
      </c>
      <c r="H43" s="58" t="e">
        <f>+ACUMOCT!H43+NOV!H43</f>
        <v>#REF!</v>
      </c>
      <c r="I43" s="58" t="e">
        <f>+ACUMOCT!I43+NOV!I43</f>
        <v>#REF!</v>
      </c>
      <c r="J43" s="58" t="e">
        <f>+ACUMOCT!J43+NOV!J43</f>
        <v>#REF!</v>
      </c>
      <c r="K43" s="58" t="e">
        <f>+ACUMOCT!K43+NOV!K43</f>
        <v>#REF!</v>
      </c>
      <c r="L43" s="58" t="e">
        <f>+ACUMOCT!L43+NOV!L43</f>
        <v>#REF!</v>
      </c>
      <c r="M43" s="58" t="e">
        <f t="shared" si="1"/>
        <v>#REF!</v>
      </c>
      <c r="O43" s="47"/>
    </row>
    <row r="44" spans="1:15">
      <c r="A44" s="42"/>
      <c r="C44" s="5" t="s">
        <v>117</v>
      </c>
      <c r="D44" s="58" t="e">
        <f>+ACUMOCT!D44+NOV!D44</f>
        <v>#REF!</v>
      </c>
      <c r="E44" s="58" t="e">
        <f>+ACUMOCT!E44+NOV!E44</f>
        <v>#REF!</v>
      </c>
      <c r="F44" s="58" t="e">
        <f>+ACUMOCT!F44+NOV!F44</f>
        <v>#REF!</v>
      </c>
      <c r="G44" s="58" t="e">
        <f>+ACUMOCT!G44+NOV!G44</f>
        <v>#REF!</v>
      </c>
      <c r="H44" s="58" t="e">
        <f>+ACUMOCT!H44+NOV!H44</f>
        <v>#REF!</v>
      </c>
      <c r="I44" s="58" t="e">
        <f>+ACUMOCT!I44+NOV!I44</f>
        <v>#REF!</v>
      </c>
      <c r="J44" s="58" t="e">
        <f>+ACUMOCT!J44+NOV!J44</f>
        <v>#REF!</v>
      </c>
      <c r="K44" s="58" t="e">
        <f>+ACUMOCT!K44+NOV!K44</f>
        <v>#REF!</v>
      </c>
      <c r="L44" s="58" t="e">
        <f>+ACUMOCT!L44+NOV!L44</f>
        <v>#REF!</v>
      </c>
      <c r="M44" s="58" t="e">
        <f t="shared" si="1"/>
        <v>#REF!</v>
      </c>
      <c r="O44" s="47"/>
    </row>
    <row r="45" spans="1:15">
      <c r="A45" s="42"/>
      <c r="C45" s="5" t="s">
        <v>46</v>
      </c>
      <c r="D45" s="58" t="e">
        <f>+ACUMOCT!D45+NOV!D45</f>
        <v>#REF!</v>
      </c>
      <c r="E45" s="58" t="e">
        <f>+ACUMOCT!E45+NOV!E45</f>
        <v>#REF!</v>
      </c>
      <c r="F45" s="58" t="e">
        <f>+ACUMOCT!F45+NOV!F45</f>
        <v>#REF!</v>
      </c>
      <c r="G45" s="58" t="e">
        <f>+ACUMOCT!G45+NOV!G45</f>
        <v>#REF!</v>
      </c>
      <c r="H45" s="58" t="e">
        <f>+ACUMOCT!H45+NOV!H45</f>
        <v>#REF!</v>
      </c>
      <c r="I45" s="58" t="e">
        <f>+ACUMOCT!I45+NOV!I45</f>
        <v>#REF!</v>
      </c>
      <c r="J45" s="58" t="e">
        <f>+ACUMOCT!J45+NOV!J45</f>
        <v>#REF!</v>
      </c>
      <c r="K45" s="58" t="e">
        <f>+ACUMOCT!K45+NOV!K45</f>
        <v>#REF!</v>
      </c>
      <c r="L45" s="58" t="e">
        <f>+ACUMOCT!L45+NOV!L45</f>
        <v>#REF!</v>
      </c>
      <c r="M45" s="58" t="e">
        <f t="shared" si="1"/>
        <v>#REF!</v>
      </c>
      <c r="O45" s="47"/>
    </row>
    <row r="46" spans="1:15">
      <c r="A46" s="42"/>
      <c r="C46" s="5" t="s">
        <v>47</v>
      </c>
      <c r="D46" s="58" t="e">
        <f>+ACUMOCT!D46+NOV!D46</f>
        <v>#REF!</v>
      </c>
      <c r="E46" s="58" t="e">
        <f>+ACUMOCT!E46+NOV!E46</f>
        <v>#REF!</v>
      </c>
      <c r="F46" s="58" t="e">
        <f>+ACUMOCT!F46+NOV!F46</f>
        <v>#REF!</v>
      </c>
      <c r="G46" s="58" t="e">
        <f>+ACUMOCT!G46+NOV!G46</f>
        <v>#REF!</v>
      </c>
      <c r="H46" s="58" t="e">
        <f>+ACUMOCT!H46+NOV!H46</f>
        <v>#REF!</v>
      </c>
      <c r="I46" s="58" t="e">
        <f>+ACUMOCT!I46+NOV!I46</f>
        <v>#REF!</v>
      </c>
      <c r="J46" s="58" t="e">
        <f>+ACUMOCT!J46+NOV!J46</f>
        <v>#REF!</v>
      </c>
      <c r="K46" s="58" t="e">
        <f>+ACUMOCT!K46+NOV!K46</f>
        <v>#REF!</v>
      </c>
      <c r="L46" s="58" t="e">
        <f>+ACUMOCT!L46+NOV!L46</f>
        <v>#REF!</v>
      </c>
      <c r="M46" s="58" t="e">
        <f t="shared" si="1"/>
        <v>#REF!</v>
      </c>
      <c r="O46" s="47"/>
    </row>
    <row r="47" spans="1:15">
      <c r="A47" s="42"/>
      <c r="C47" s="5" t="s">
        <v>48</v>
      </c>
      <c r="D47" s="58" t="e">
        <f>+ACUMOCT!D47+NOV!D47</f>
        <v>#REF!</v>
      </c>
      <c r="E47" s="58" t="e">
        <f>+ACUMOCT!E47+NOV!E47</f>
        <v>#REF!</v>
      </c>
      <c r="F47" s="58" t="e">
        <f>+ACUMOCT!F47+NOV!F47</f>
        <v>#REF!</v>
      </c>
      <c r="G47" s="58" t="e">
        <f>+ACUMOCT!G47+NOV!G47</f>
        <v>#REF!</v>
      </c>
      <c r="H47" s="58" t="e">
        <f>+ACUMOCT!H47+NOV!H47</f>
        <v>#REF!</v>
      </c>
      <c r="I47" s="58" t="e">
        <f>+ACUMOCT!I47+NOV!I47</f>
        <v>#REF!</v>
      </c>
      <c r="J47" s="58" t="e">
        <f>+ACUMOCT!J47+NOV!J47</f>
        <v>#REF!</v>
      </c>
      <c r="K47" s="58" t="e">
        <f>+ACUMOCT!K47+NOV!K47</f>
        <v>#REF!</v>
      </c>
      <c r="L47" s="58" t="e">
        <f>+ACUMOCT!L47+NOV!L47</f>
        <v>#REF!</v>
      </c>
      <c r="M47" s="58" t="e">
        <f t="shared" si="1"/>
        <v>#REF!</v>
      </c>
      <c r="O47" s="47"/>
    </row>
    <row r="48" spans="1:15">
      <c r="A48" s="42"/>
      <c r="C48" s="5" t="s">
        <v>118</v>
      </c>
      <c r="D48" s="58" t="e">
        <f>+ACUMOCT!D48+NOV!D48</f>
        <v>#REF!</v>
      </c>
      <c r="E48" s="58" t="e">
        <f>+ACUMOCT!E48+NOV!E48</f>
        <v>#REF!</v>
      </c>
      <c r="F48" s="58" t="e">
        <f>+ACUMOCT!F48+NOV!F48</f>
        <v>#REF!</v>
      </c>
      <c r="G48" s="58" t="e">
        <f>+ACUMOCT!G48+NOV!G48</f>
        <v>#REF!</v>
      </c>
      <c r="H48" s="58" t="e">
        <f>+ACUMOCT!H48+NOV!H48</f>
        <v>#REF!</v>
      </c>
      <c r="I48" s="58" t="e">
        <f>+ACUMOCT!I48+NOV!I48</f>
        <v>#REF!</v>
      </c>
      <c r="J48" s="58" t="e">
        <f>+ACUMOCT!J48+NOV!J48</f>
        <v>#REF!</v>
      </c>
      <c r="K48" s="58" t="e">
        <f>+ACUMOCT!K48+NOV!K48</f>
        <v>#REF!</v>
      </c>
      <c r="L48" s="58" t="e">
        <f>+ACUMOCT!L48+NOV!L48</f>
        <v>#REF!</v>
      </c>
      <c r="M48" s="58" t="e">
        <f t="shared" si="1"/>
        <v>#REF!</v>
      </c>
      <c r="O48" s="47"/>
    </row>
    <row r="49" spans="1:15">
      <c r="A49" s="42"/>
      <c r="C49" s="5" t="s">
        <v>119</v>
      </c>
      <c r="D49" s="58" t="e">
        <f>+ACUMOCT!D49+NOV!D49</f>
        <v>#REF!</v>
      </c>
      <c r="E49" s="58" t="e">
        <f>+ACUMOCT!E49+NOV!E49</f>
        <v>#REF!</v>
      </c>
      <c r="F49" s="58" t="e">
        <f>+ACUMOCT!F49+NOV!F49</f>
        <v>#REF!</v>
      </c>
      <c r="G49" s="58" t="e">
        <f>+ACUMOCT!G49+NOV!G49</f>
        <v>#REF!</v>
      </c>
      <c r="H49" s="58" t="e">
        <f>+ACUMOCT!H49+NOV!H49</f>
        <v>#REF!</v>
      </c>
      <c r="I49" s="58" t="e">
        <f>+ACUMOCT!I49+NOV!I49</f>
        <v>#REF!</v>
      </c>
      <c r="J49" s="58" t="e">
        <f>+ACUMOCT!J49+NOV!J49</f>
        <v>#REF!</v>
      </c>
      <c r="K49" s="58" t="e">
        <f>+ACUMOCT!K49+NOV!K49</f>
        <v>#REF!</v>
      </c>
      <c r="L49" s="58" t="e">
        <f>+ACUMOCT!L49+NOV!L49</f>
        <v>#REF!</v>
      </c>
      <c r="M49" s="58" t="e">
        <f t="shared" si="1"/>
        <v>#REF!</v>
      </c>
      <c r="O49" s="47"/>
    </row>
    <row r="50" spans="1:15">
      <c r="A50" s="42"/>
      <c r="C50" s="5" t="s">
        <v>120</v>
      </c>
      <c r="D50" s="58" t="e">
        <f>+ACUMOCT!D50+NOV!D50</f>
        <v>#REF!</v>
      </c>
      <c r="E50" s="58" t="e">
        <f>+ACUMOCT!E50+NOV!E50</f>
        <v>#REF!</v>
      </c>
      <c r="F50" s="58" t="e">
        <f>+ACUMOCT!F50+NOV!F50</f>
        <v>#REF!</v>
      </c>
      <c r="G50" s="58" t="e">
        <f>+ACUMOCT!G50+NOV!G50</f>
        <v>#REF!</v>
      </c>
      <c r="H50" s="58" t="e">
        <f>+ACUMOCT!H50+NOV!H50</f>
        <v>#REF!</v>
      </c>
      <c r="I50" s="58" t="e">
        <f>+ACUMOCT!I50+NOV!I50</f>
        <v>#REF!</v>
      </c>
      <c r="J50" s="58" t="e">
        <f>+ACUMOCT!J50+NOV!J50</f>
        <v>#REF!</v>
      </c>
      <c r="K50" s="58" t="e">
        <f>+ACUMOCT!K50+NOV!K50</f>
        <v>#REF!</v>
      </c>
      <c r="L50" s="58" t="e">
        <f>+ACUMOCT!L50+NOV!L50</f>
        <v>#REF!</v>
      </c>
      <c r="M50" s="58" t="e">
        <f t="shared" si="1"/>
        <v>#REF!</v>
      </c>
      <c r="O50" s="47"/>
    </row>
    <row r="51" spans="1:15">
      <c r="A51" s="42"/>
      <c r="C51" s="5" t="s">
        <v>52</v>
      </c>
      <c r="D51" s="58" t="e">
        <f>+ACUMOCT!D51+NOV!D51</f>
        <v>#REF!</v>
      </c>
      <c r="E51" s="58" t="e">
        <f>+ACUMOCT!E51+NOV!E51</f>
        <v>#REF!</v>
      </c>
      <c r="F51" s="58" t="e">
        <f>+ACUMOCT!F51+NOV!F51</f>
        <v>#REF!</v>
      </c>
      <c r="G51" s="58" t="e">
        <f>+ACUMOCT!G51+NOV!G51</f>
        <v>#REF!</v>
      </c>
      <c r="H51" s="58" t="e">
        <f>+ACUMOCT!H51+NOV!H51</f>
        <v>#REF!</v>
      </c>
      <c r="I51" s="58" t="e">
        <f>+ACUMOCT!I51+NOV!I51</f>
        <v>#REF!</v>
      </c>
      <c r="J51" s="58" t="e">
        <f>+ACUMOCT!J51+NOV!J51</f>
        <v>#REF!</v>
      </c>
      <c r="K51" s="58" t="e">
        <f>+ACUMOCT!K51+NOV!K51</f>
        <v>#REF!</v>
      </c>
      <c r="L51" s="58" t="e">
        <f>+ACUMOCT!L51+NOV!L51</f>
        <v>#REF!</v>
      </c>
      <c r="M51" s="58" t="e">
        <f t="shared" si="1"/>
        <v>#REF!</v>
      </c>
      <c r="O51" s="47"/>
    </row>
    <row r="52" spans="1:15">
      <c r="A52" s="42"/>
      <c r="C52" s="5" t="s">
        <v>121</v>
      </c>
      <c r="D52" s="58" t="e">
        <f>+ACUMOCT!D52+NOV!D52</f>
        <v>#REF!</v>
      </c>
      <c r="E52" s="58" t="e">
        <f>+ACUMOCT!E52+NOV!E52</f>
        <v>#REF!</v>
      </c>
      <c r="F52" s="58" t="e">
        <f>+ACUMOCT!F52+NOV!F52</f>
        <v>#REF!</v>
      </c>
      <c r="G52" s="58" t="e">
        <f>+ACUMOCT!G52+NOV!G52</f>
        <v>#REF!</v>
      </c>
      <c r="H52" s="58" t="e">
        <f>+ACUMOCT!H52+NOV!H52</f>
        <v>#REF!</v>
      </c>
      <c r="I52" s="58" t="e">
        <f>+ACUMOCT!I52+NOV!I52</f>
        <v>#REF!</v>
      </c>
      <c r="J52" s="58" t="e">
        <f>+ACUMOCT!J52+NOV!J52</f>
        <v>#REF!</v>
      </c>
      <c r="K52" s="58" t="e">
        <f>+ACUMOCT!K52+NOV!K52</f>
        <v>#REF!</v>
      </c>
      <c r="L52" s="58" t="e">
        <f>+ACUMOCT!L52+NOV!L52</f>
        <v>#REF!</v>
      </c>
      <c r="M52" s="58" t="e">
        <f t="shared" si="1"/>
        <v>#REF!</v>
      </c>
      <c r="O52" s="47"/>
    </row>
    <row r="53" spans="1:15">
      <c r="A53" s="42"/>
      <c r="C53" s="5" t="s">
        <v>54</v>
      </c>
      <c r="D53" s="58" t="e">
        <f>+ACUMOCT!D53+NOV!D53</f>
        <v>#REF!</v>
      </c>
      <c r="E53" s="58" t="e">
        <f>+ACUMOCT!E53+NOV!E53</f>
        <v>#REF!</v>
      </c>
      <c r="F53" s="58" t="e">
        <f>+ACUMOCT!F53+NOV!F53</f>
        <v>#REF!</v>
      </c>
      <c r="G53" s="58" t="e">
        <f>+ACUMOCT!G53+NOV!G53</f>
        <v>#REF!</v>
      </c>
      <c r="H53" s="58" t="e">
        <f>+ACUMOCT!H53+NOV!H53</f>
        <v>#REF!</v>
      </c>
      <c r="I53" s="58" t="e">
        <f>+ACUMOCT!I53+NOV!I53</f>
        <v>#REF!</v>
      </c>
      <c r="J53" s="58" t="e">
        <f>+ACUMOCT!J53+NOV!J53</f>
        <v>#REF!</v>
      </c>
      <c r="K53" s="58" t="e">
        <f>+ACUMOCT!K53+NOV!K53</f>
        <v>#REF!</v>
      </c>
      <c r="L53" s="58" t="e">
        <f>+ACUMOCT!L53+NOV!L53</f>
        <v>#REF!</v>
      </c>
      <c r="M53" s="58" t="e">
        <f t="shared" si="1"/>
        <v>#REF!</v>
      </c>
      <c r="O53" s="47"/>
    </row>
    <row r="54" spans="1:15">
      <c r="A54" s="42"/>
      <c r="C54" s="5" t="s">
        <v>122</v>
      </c>
      <c r="D54" s="58" t="e">
        <f>+ACUMOCT!D54+NOV!D54</f>
        <v>#REF!</v>
      </c>
      <c r="E54" s="58" t="e">
        <f>+ACUMOCT!E54+NOV!E54</f>
        <v>#REF!</v>
      </c>
      <c r="F54" s="58" t="e">
        <f>+ACUMOCT!F54+NOV!F54</f>
        <v>#REF!</v>
      </c>
      <c r="G54" s="58" t="e">
        <f>+ACUMOCT!G54+NOV!G54</f>
        <v>#REF!</v>
      </c>
      <c r="H54" s="58" t="e">
        <f>+ACUMOCT!H54+NOV!H54</f>
        <v>#REF!</v>
      </c>
      <c r="I54" s="58" t="e">
        <f>+ACUMOCT!I54+NOV!I54</f>
        <v>#REF!</v>
      </c>
      <c r="J54" s="58" t="e">
        <f>+ACUMOCT!J54+NOV!J54</f>
        <v>#REF!</v>
      </c>
      <c r="K54" s="58" t="e">
        <f>+ACUMOCT!K54+NOV!K54</f>
        <v>#REF!</v>
      </c>
      <c r="L54" s="58" t="e">
        <f>+ACUMOCT!L54+NOV!L54</f>
        <v>#REF!</v>
      </c>
      <c r="M54" s="58" t="e">
        <f t="shared" si="1"/>
        <v>#REF!</v>
      </c>
      <c r="O54" s="47"/>
    </row>
    <row r="55" spans="1:15">
      <c r="A55" s="42"/>
      <c r="C55" s="5" t="s">
        <v>56</v>
      </c>
      <c r="D55" s="58" t="e">
        <f>+ACUMOCT!D55+NOV!D55</f>
        <v>#REF!</v>
      </c>
      <c r="E55" s="58" t="e">
        <f>+ACUMOCT!E55+NOV!E55</f>
        <v>#REF!</v>
      </c>
      <c r="F55" s="58" t="e">
        <f>+ACUMOCT!F55+NOV!F55</f>
        <v>#REF!</v>
      </c>
      <c r="G55" s="58" t="e">
        <f>+ACUMOCT!G55+NOV!G55</f>
        <v>#REF!</v>
      </c>
      <c r="H55" s="58" t="e">
        <f>+ACUMOCT!H55+NOV!H55</f>
        <v>#REF!</v>
      </c>
      <c r="I55" s="58" t="e">
        <f>+ACUMOCT!I55+NOV!I55</f>
        <v>#REF!</v>
      </c>
      <c r="J55" s="58" t="e">
        <f>+ACUMOCT!J55+NOV!J55</f>
        <v>#REF!</v>
      </c>
      <c r="K55" s="58" t="e">
        <f>+ACUMOCT!K55+NOV!K55</f>
        <v>#REF!</v>
      </c>
      <c r="L55" s="58" t="e">
        <f>+ACUMOCT!L55+NOV!L55</f>
        <v>#REF!</v>
      </c>
      <c r="M55" s="58" t="e">
        <f t="shared" si="1"/>
        <v>#REF!</v>
      </c>
      <c r="O55" s="47"/>
    </row>
    <row r="56" spans="1:15">
      <c r="A56" s="42"/>
      <c r="C56" s="5" t="s">
        <v>123</v>
      </c>
      <c r="D56" s="58" t="e">
        <f>+ACUMOCT!D56+NOV!D56</f>
        <v>#REF!</v>
      </c>
      <c r="E56" s="58" t="e">
        <f>+ACUMOCT!E56+NOV!E56</f>
        <v>#REF!</v>
      </c>
      <c r="F56" s="58" t="e">
        <f>+ACUMOCT!F56+NOV!F56</f>
        <v>#REF!</v>
      </c>
      <c r="G56" s="58" t="e">
        <f>+ACUMOCT!G56+NOV!G56</f>
        <v>#REF!</v>
      </c>
      <c r="H56" s="58" t="e">
        <f>+ACUMOCT!H56+NOV!H56</f>
        <v>#REF!</v>
      </c>
      <c r="I56" s="58" t="e">
        <f>+ACUMOCT!I56+NOV!I56</f>
        <v>#REF!</v>
      </c>
      <c r="J56" s="58" t="e">
        <f>+ACUMOCT!J56+NOV!J56</f>
        <v>#REF!</v>
      </c>
      <c r="K56" s="58" t="e">
        <f>+ACUMOCT!K56+NOV!K56</f>
        <v>#REF!</v>
      </c>
      <c r="L56" s="58" t="e">
        <f>+ACUMOCT!L56+NOV!L56</f>
        <v>#REF!</v>
      </c>
      <c r="M56" s="58" t="e">
        <f t="shared" si="1"/>
        <v>#REF!</v>
      </c>
      <c r="O56" s="47"/>
    </row>
    <row r="57" spans="1:15">
      <c r="A57" s="42"/>
      <c r="C57" s="5" t="s">
        <v>124</v>
      </c>
      <c r="D57" s="58" t="e">
        <f>+ACUMOCT!D57+NOV!D57</f>
        <v>#REF!</v>
      </c>
      <c r="E57" s="58" t="e">
        <f>+ACUMOCT!E57+NOV!E57</f>
        <v>#REF!</v>
      </c>
      <c r="F57" s="58" t="e">
        <f>+ACUMOCT!F57+NOV!F57</f>
        <v>#REF!</v>
      </c>
      <c r="G57" s="58" t="e">
        <f>+ACUMOCT!G57+NOV!G57</f>
        <v>#REF!</v>
      </c>
      <c r="H57" s="58" t="e">
        <f>+ACUMOCT!H57+NOV!H57</f>
        <v>#REF!</v>
      </c>
      <c r="I57" s="58" t="e">
        <f>+ACUMOCT!I57+NOV!I57</f>
        <v>#REF!</v>
      </c>
      <c r="J57" s="58" t="e">
        <f>+ACUMOCT!J57+NOV!J57</f>
        <v>#REF!</v>
      </c>
      <c r="K57" s="58" t="e">
        <f>+ACUMOCT!K57+NOV!K57</f>
        <v>#REF!</v>
      </c>
      <c r="L57" s="58" t="e">
        <f>+ACUMOCT!L57+NOV!L57</f>
        <v>#REF!</v>
      </c>
      <c r="M57" s="58" t="e">
        <f t="shared" si="1"/>
        <v>#REF!</v>
      </c>
      <c r="O57" s="47"/>
    </row>
    <row r="58" spans="1:15">
      <c r="A58" s="42"/>
      <c r="C58" s="5" t="s">
        <v>83</v>
      </c>
      <c r="D58" s="58" t="e">
        <f>+ACUMOCT!D58+NOV!D58</f>
        <v>#REF!</v>
      </c>
      <c r="E58" s="58" t="e">
        <f>+ACUMOCT!E58+NOV!E58</f>
        <v>#REF!</v>
      </c>
      <c r="F58" s="58" t="e">
        <f>+ACUMOCT!F58+NOV!F58</f>
        <v>#REF!</v>
      </c>
      <c r="G58" s="58" t="e">
        <f>+ACUMOCT!G58+NOV!G58</f>
        <v>#REF!</v>
      </c>
      <c r="H58" s="58" t="e">
        <f>+ACUMOCT!H58+NOV!H58</f>
        <v>#REF!</v>
      </c>
      <c r="I58" s="58" t="e">
        <f>+ACUMOCT!I58+NOV!I58</f>
        <v>#REF!</v>
      </c>
      <c r="J58" s="58" t="e">
        <f>+ACUMOCT!J58+NOV!J58</f>
        <v>#REF!</v>
      </c>
      <c r="K58" s="58" t="e">
        <f>+ACUMOCT!K58+NOV!K58</f>
        <v>#REF!</v>
      </c>
      <c r="L58" s="58" t="e">
        <f>+ACUMOCT!L58+NOV!L58</f>
        <v>#REF!</v>
      </c>
      <c r="M58" s="58" t="e">
        <f t="shared" si="1"/>
        <v>#REF!</v>
      </c>
      <c r="O58" s="47"/>
    </row>
    <row r="59" spans="1:15">
      <c r="A59" s="42"/>
      <c r="C59" s="5" t="s">
        <v>125</v>
      </c>
      <c r="D59" s="58" t="e">
        <f>+ACUMOCT!D59+NOV!D59</f>
        <v>#REF!</v>
      </c>
      <c r="E59" s="58" t="e">
        <f>+ACUMOCT!E59+NOV!E59</f>
        <v>#REF!</v>
      </c>
      <c r="F59" s="58" t="e">
        <f>+ACUMOCT!F59+NOV!F59</f>
        <v>#REF!</v>
      </c>
      <c r="G59" s="58" t="e">
        <f>+ACUMOCT!G59+NOV!G59</f>
        <v>#REF!</v>
      </c>
      <c r="H59" s="58" t="e">
        <f>+ACUMOCT!H59+NOV!H59</f>
        <v>#REF!</v>
      </c>
      <c r="I59" s="58" t="e">
        <f>+ACUMOCT!I59+NOV!I59</f>
        <v>#REF!</v>
      </c>
      <c r="J59" s="58" t="e">
        <f>+ACUMOCT!J59+NOV!J59</f>
        <v>#REF!</v>
      </c>
      <c r="K59" s="58" t="e">
        <f>+ACUMOCT!K59+NOV!K59</f>
        <v>#REF!</v>
      </c>
      <c r="L59" s="58" t="e">
        <f>+ACUMOCT!L59+NOV!L59</f>
        <v>#REF!</v>
      </c>
      <c r="M59" s="58" t="e">
        <f t="shared" si="1"/>
        <v>#REF!</v>
      </c>
      <c r="O59" s="47"/>
    </row>
    <row r="60" spans="1:15">
      <c r="A60" s="42"/>
      <c r="C60" s="5" t="s">
        <v>126</v>
      </c>
      <c r="D60" s="58" t="e">
        <f>+ACUMOCT!D60+NOV!D60</f>
        <v>#REF!</v>
      </c>
      <c r="E60" s="58" t="e">
        <f>+ACUMOCT!E60+NOV!E60</f>
        <v>#REF!</v>
      </c>
      <c r="F60" s="58" t="e">
        <f>+ACUMOCT!F60+NOV!F60</f>
        <v>#REF!</v>
      </c>
      <c r="G60" s="58" t="e">
        <f>+ACUMOCT!G60+NOV!G60</f>
        <v>#REF!</v>
      </c>
      <c r="H60" s="58" t="e">
        <f>+ACUMOCT!H60+NOV!H60</f>
        <v>#REF!</v>
      </c>
      <c r="I60" s="58" t="e">
        <f>+ACUMOCT!I60+NOV!I60</f>
        <v>#REF!</v>
      </c>
      <c r="J60" s="58" t="e">
        <f>+ACUMOCT!J60+NOV!J60</f>
        <v>#REF!</v>
      </c>
      <c r="K60" s="58" t="e">
        <f>+ACUMOCT!K60+NOV!K60</f>
        <v>#REF!</v>
      </c>
      <c r="L60" s="58" t="e">
        <f>+ACUMOCT!L60+NOV!L60</f>
        <v>#REF!</v>
      </c>
      <c r="M60" s="58" t="e">
        <f t="shared" si="1"/>
        <v>#REF!</v>
      </c>
      <c r="O60" s="47"/>
    </row>
    <row r="61" spans="1:15">
      <c r="A61" s="42"/>
      <c r="C61" s="5" t="s">
        <v>60</v>
      </c>
      <c r="D61" s="58" t="e">
        <f>+ACUMOCT!D61+NOV!D61</f>
        <v>#REF!</v>
      </c>
      <c r="E61" s="58" t="e">
        <f>+ACUMOCT!E61+NOV!E61</f>
        <v>#REF!</v>
      </c>
      <c r="F61" s="58" t="e">
        <f>+ACUMOCT!F61+NOV!F61</f>
        <v>#REF!</v>
      </c>
      <c r="G61" s="58" t="e">
        <f>+ACUMOCT!G61+NOV!G61</f>
        <v>#REF!</v>
      </c>
      <c r="H61" s="58" t="e">
        <f>+ACUMOCT!H61+NOV!H61</f>
        <v>#REF!</v>
      </c>
      <c r="I61" s="58" t="e">
        <f>+ACUMOCT!I61+NOV!I61</f>
        <v>#REF!</v>
      </c>
      <c r="J61" s="58" t="e">
        <f>+ACUMOCT!J61+NOV!J61</f>
        <v>#REF!</v>
      </c>
      <c r="K61" s="58" t="e">
        <f>+ACUMOCT!K61+NOV!K61</f>
        <v>#REF!</v>
      </c>
      <c r="L61" s="58" t="e">
        <f>+ACUMOCT!L61+NOV!L61</f>
        <v>#REF!</v>
      </c>
      <c r="M61" s="58" t="e">
        <f t="shared" si="1"/>
        <v>#REF!</v>
      </c>
      <c r="O61" s="47"/>
    </row>
    <row r="62" spans="1:15">
      <c r="A62" s="42"/>
      <c r="C62" s="5" t="s">
        <v>61</v>
      </c>
      <c r="D62" s="58" t="e">
        <f>+ACUMOCT!D62+NOV!D62</f>
        <v>#REF!</v>
      </c>
      <c r="E62" s="58" t="e">
        <f>+ACUMOCT!E62+NOV!E62</f>
        <v>#REF!</v>
      </c>
      <c r="F62" s="58" t="e">
        <f>+ACUMOCT!F62+NOV!F62</f>
        <v>#REF!</v>
      </c>
      <c r="G62" s="58" t="e">
        <f>+ACUMOCT!G62+NOV!G62</f>
        <v>#REF!</v>
      </c>
      <c r="H62" s="58" t="e">
        <f>+ACUMOCT!H62+NOV!H62</f>
        <v>#REF!</v>
      </c>
      <c r="I62" s="58" t="e">
        <f>+ACUMOCT!I62+NOV!I62</f>
        <v>#REF!</v>
      </c>
      <c r="J62" s="58" t="e">
        <f>+ACUMOCT!J62+NOV!J62</f>
        <v>#REF!</v>
      </c>
      <c r="K62" s="58" t="e">
        <f>+ACUMOCT!K62+NOV!K62</f>
        <v>#REF!</v>
      </c>
      <c r="L62" s="58" t="e">
        <f>+ACUMOCT!L62+NOV!L62</f>
        <v>#REF!</v>
      </c>
      <c r="M62" s="58" t="e">
        <f t="shared" si="1"/>
        <v>#REF!</v>
      </c>
      <c r="O62" s="47"/>
    </row>
    <row r="63" spans="1:15">
      <c r="A63" s="42"/>
      <c r="C63" s="5" t="s">
        <v>127</v>
      </c>
      <c r="D63" s="58" t="e">
        <f>+ACUMOCT!D63+NOV!D63</f>
        <v>#REF!</v>
      </c>
      <c r="E63" s="58" t="e">
        <f>+ACUMOCT!E63+NOV!E63</f>
        <v>#REF!</v>
      </c>
      <c r="F63" s="58" t="e">
        <f>+ACUMOCT!F63+NOV!F63</f>
        <v>#REF!</v>
      </c>
      <c r="G63" s="58" t="e">
        <f>+ACUMOCT!G63+NOV!G63</f>
        <v>#REF!</v>
      </c>
      <c r="H63" s="58" t="e">
        <f>+ACUMOCT!H63+NOV!H63</f>
        <v>#REF!</v>
      </c>
      <c r="I63" s="58" t="e">
        <f>+ACUMOCT!I63+NOV!I63</f>
        <v>#REF!</v>
      </c>
      <c r="J63" s="58" t="e">
        <f>+ACUMOCT!J63+NOV!J63</f>
        <v>#REF!</v>
      </c>
      <c r="K63" s="58" t="e">
        <f>+ACUMOCT!K63+NOV!K63</f>
        <v>#REF!</v>
      </c>
      <c r="L63" s="58" t="e">
        <f>+ACUMOCT!L63+NOV!L63</f>
        <v>#REF!</v>
      </c>
      <c r="M63" s="58" t="e">
        <f t="shared" si="1"/>
        <v>#REF!</v>
      </c>
      <c r="O63" s="47"/>
    </row>
    <row r="64" spans="1:15">
      <c r="A64" s="42"/>
      <c r="C64" s="5" t="s">
        <v>128</v>
      </c>
      <c r="D64" s="58" t="e">
        <f>+ACUMOCT!D64+NOV!D64</f>
        <v>#REF!</v>
      </c>
      <c r="E64" s="58" t="e">
        <f>+ACUMOCT!E64+NOV!E64</f>
        <v>#REF!</v>
      </c>
      <c r="F64" s="58" t="e">
        <f>+ACUMOCT!F64+NOV!F64</f>
        <v>#REF!</v>
      </c>
      <c r="G64" s="58" t="e">
        <f>+ACUMOCT!G64+NOV!G64</f>
        <v>#REF!</v>
      </c>
      <c r="H64" s="58" t="e">
        <f>+ACUMOCT!H64+NOV!H64</f>
        <v>#REF!</v>
      </c>
      <c r="I64" s="58" t="e">
        <f>+ACUMOCT!I64+NOV!I64</f>
        <v>#REF!</v>
      </c>
      <c r="J64" s="58" t="e">
        <f>+ACUMOCT!J64+NOV!J64</f>
        <v>#REF!</v>
      </c>
      <c r="K64" s="58" t="e">
        <f>+ACUMOCT!K64+NOV!K64</f>
        <v>#REF!</v>
      </c>
      <c r="L64" s="58" t="e">
        <f>+ACUMOCT!L64+NOV!L64</f>
        <v>#REF!</v>
      </c>
      <c r="M64" s="58" t="e">
        <f t="shared" si="1"/>
        <v>#REF!</v>
      </c>
      <c r="O64" s="47"/>
    </row>
    <row r="65" spans="1:15">
      <c r="A65" s="42"/>
      <c r="C65" s="5" t="s">
        <v>64</v>
      </c>
      <c r="D65" s="58" t="e">
        <f>+ACUMOCT!D65+NOV!D65</f>
        <v>#REF!</v>
      </c>
      <c r="E65" s="58" t="e">
        <f>+ACUMOCT!E65+NOV!E65</f>
        <v>#REF!</v>
      </c>
      <c r="F65" s="58" t="e">
        <f>+ACUMOCT!F65+NOV!F65</f>
        <v>#REF!</v>
      </c>
      <c r="G65" s="58" t="e">
        <f>+ACUMOCT!G65+NOV!G65</f>
        <v>#REF!</v>
      </c>
      <c r="H65" s="58" t="e">
        <f>+ACUMOCT!H65+NOV!H65</f>
        <v>#REF!</v>
      </c>
      <c r="I65" s="58" t="e">
        <f>+ACUMOCT!I65+NOV!I65</f>
        <v>#REF!</v>
      </c>
      <c r="J65" s="58" t="e">
        <f>+ACUMOCT!J65+NOV!J65</f>
        <v>#REF!</v>
      </c>
      <c r="K65" s="58" t="e">
        <f>+ACUMOCT!K65+NOV!K65</f>
        <v>#REF!</v>
      </c>
      <c r="L65" s="58" t="e">
        <f>+ACUMOCT!L65+NOV!L65</f>
        <v>#REF!</v>
      </c>
      <c r="M65" s="58" t="e">
        <f t="shared" si="1"/>
        <v>#REF!</v>
      </c>
      <c r="O65" s="47"/>
    </row>
    <row r="66" spans="1:15">
      <c r="A66" s="42"/>
      <c r="C66" s="5" t="s">
        <v>65</v>
      </c>
      <c r="D66" s="58" t="e">
        <f>+ACUMOCT!D66+NOV!D66</f>
        <v>#REF!</v>
      </c>
      <c r="E66" s="58" t="e">
        <f>+ACUMOCT!E66+NOV!E66</f>
        <v>#REF!</v>
      </c>
      <c r="F66" s="58" t="e">
        <f>+ACUMOCT!F66+NOV!F66</f>
        <v>#REF!</v>
      </c>
      <c r="G66" s="58" t="e">
        <f>+ACUMOCT!G66+NOV!G66</f>
        <v>#REF!</v>
      </c>
      <c r="H66" s="58" t="e">
        <f>+ACUMOCT!H66+NOV!H66</f>
        <v>#REF!</v>
      </c>
      <c r="I66" s="58" t="e">
        <f>+ACUMOCT!I66+NOV!I66</f>
        <v>#REF!</v>
      </c>
      <c r="J66" s="58" t="e">
        <f>+ACUMOCT!J66+NOV!J66</f>
        <v>#REF!</v>
      </c>
      <c r="K66" s="58" t="e">
        <f>+ACUMOCT!K66+NOV!K66</f>
        <v>#REF!</v>
      </c>
      <c r="L66" s="58" t="e">
        <f>+ACUMOCT!L66+NOV!L66</f>
        <v>#REF!</v>
      </c>
      <c r="M66" s="58" t="e">
        <f t="shared" si="1"/>
        <v>#REF!</v>
      </c>
      <c r="O66" s="47"/>
    </row>
    <row r="67" spans="1:15" ht="13.5" thickBot="1">
      <c r="A67" s="42"/>
      <c r="C67" s="5" t="s">
        <v>66</v>
      </c>
      <c r="D67" s="58" t="e">
        <f>+ACUMOCT!D67+NOV!D67</f>
        <v>#REF!</v>
      </c>
      <c r="E67" s="58" t="e">
        <f>+ACUMOCT!E67+NOV!E67</f>
        <v>#REF!</v>
      </c>
      <c r="F67" s="58" t="e">
        <f>+ACUMOCT!F67+NOV!F67</f>
        <v>#REF!</v>
      </c>
      <c r="G67" s="58" t="e">
        <f>+ACUMOCT!G67+NOV!G67</f>
        <v>#REF!</v>
      </c>
      <c r="H67" s="58" t="e">
        <f>+ACUMOCT!H67+NOV!H67</f>
        <v>#REF!</v>
      </c>
      <c r="I67" s="58" t="e">
        <f>+ACUMOCT!I67+NOV!I67</f>
        <v>#REF!</v>
      </c>
      <c r="J67" s="58" t="e">
        <f>+ACUMOCT!J67+NOV!J67</f>
        <v>#REF!</v>
      </c>
      <c r="K67" s="58" t="e">
        <f>+ACUMOCT!K67+NOV!K67</f>
        <v>#REF!</v>
      </c>
      <c r="L67" s="58" t="e">
        <f>+ACUMOCT!L67+NOV!L67</f>
        <v>#REF!</v>
      </c>
      <c r="M67" s="58" t="e">
        <f t="shared" si="1"/>
        <v>#REF!</v>
      </c>
      <c r="O67" s="47"/>
    </row>
    <row r="68" spans="1:15" ht="15.75" customHeight="1">
      <c r="A68" s="42"/>
      <c r="C68" s="8" t="s">
        <v>67</v>
      </c>
      <c r="D68" s="59" t="e">
        <f>SUM(D10:D67)</f>
        <v>#REF!</v>
      </c>
      <c r="E68" s="59" t="e">
        <f t="shared" ref="E68:L68" si="2">SUM(E10:E67)</f>
        <v>#REF!</v>
      </c>
      <c r="F68" s="59" t="e">
        <f t="shared" si="2"/>
        <v>#REF!</v>
      </c>
      <c r="G68" s="59" t="e">
        <f>SUM(G10:G67)</f>
        <v>#REF!</v>
      </c>
      <c r="H68" s="59" t="e">
        <f>SUM(H10:H67)</f>
        <v>#REF!</v>
      </c>
      <c r="I68" s="59" t="e">
        <f t="shared" si="2"/>
        <v>#REF!</v>
      </c>
      <c r="J68" s="59" t="e">
        <f t="shared" si="2"/>
        <v>#REF!</v>
      </c>
      <c r="K68" s="59" t="e">
        <f t="shared" si="2"/>
        <v>#REF!</v>
      </c>
      <c r="L68" s="59" t="e">
        <f t="shared" si="2"/>
        <v>#REF!</v>
      </c>
      <c r="M68" s="59" t="e">
        <f>SUM(M10:M67)</f>
        <v>#REF!</v>
      </c>
      <c r="O68" s="47"/>
    </row>
    <row r="69" spans="1:15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 t="e">
        <f>+M68-SUM(ACUMPAR!O17:O27)</f>
        <v>#REF!</v>
      </c>
      <c r="N69" s="1" t="s">
        <v>9</v>
      </c>
      <c r="O69" s="47"/>
    </row>
    <row r="70" spans="1:15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5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/>
      <c r="O71" s="47"/>
    </row>
    <row r="72" spans="1:15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3"/>
    </row>
    <row r="73" spans="1:15" ht="13.5" thickTop="1">
      <c r="A73"/>
      <c r="B73"/>
      <c r="M73" s="73" t="e">
        <f>+M68-M69</f>
        <v>#REF!</v>
      </c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21" right="0.22" top="0.28000000000000003" bottom="0.19685039370078741" header="0" footer="0"/>
  <pageSetup scale="65" orientation="landscape" horizontalDpi="300" verticalDpi="300" r:id="rId1"/>
  <headerFooter alignWithMargins="0">
    <oddFooter>FEDERACION.xls&amp;RPágina &amp;P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"/>
  <dimension ref="A1:Q39"/>
  <sheetViews>
    <sheetView view="pageBreakPreview" topLeftCell="A5" zoomScaleNormal="100" workbookViewId="0">
      <selection activeCell="O26" sqref="O26:O28"/>
    </sheetView>
  </sheetViews>
  <sheetFormatPr baseColWidth="10" defaultColWidth="11.453125" defaultRowHeight="12.5"/>
  <cols>
    <col min="1" max="1" width="1.453125" style="1" customWidth="1"/>
    <col min="2" max="2" width="2.7265625" style="1" customWidth="1"/>
    <col min="3" max="3" width="12.7265625" style="1" customWidth="1"/>
    <col min="4" max="4" width="7.7265625" style="1" customWidth="1"/>
    <col min="5" max="11" width="15.26953125" style="1" customWidth="1"/>
    <col min="12" max="12" width="16.26953125" style="1" customWidth="1"/>
    <col min="13" max="13" width="14.54296875" style="1" customWidth="1"/>
    <col min="14" max="14" width="13.54296875" style="1" hidden="1" customWidth="1"/>
    <col min="15" max="15" width="17.1796875" style="1" customWidth="1"/>
    <col min="16" max="16" width="2" style="1" customWidth="1"/>
    <col min="17" max="17" width="1.26953125" style="1" customWidth="1"/>
    <col min="18" max="16384" width="11.453125" style="1"/>
  </cols>
  <sheetData>
    <row r="1" spans="1:17" ht="8.25" customHeight="1" thickTop="1">
      <c r="A1" s="41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6"/>
    </row>
    <row r="2" spans="1:17" ht="16.5" customHeight="1">
      <c r="A2" s="42"/>
      <c r="Q2" s="47"/>
    </row>
    <row r="3" spans="1:17" ht="16.5" customHeight="1">
      <c r="A3" s="42"/>
      <c r="Q3" s="47"/>
    </row>
    <row r="4" spans="1:17" ht="16.5" customHeight="1">
      <c r="A4" s="42"/>
      <c r="Q4" s="47"/>
    </row>
    <row r="5" spans="1:17" ht="16.5" customHeight="1">
      <c r="A5" s="42"/>
      <c r="Q5" s="47"/>
    </row>
    <row r="6" spans="1:17" ht="27" customHeight="1">
      <c r="A6" s="42"/>
      <c r="C6" s="152" t="s">
        <v>0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Q6" s="47"/>
    </row>
    <row r="7" spans="1:17" ht="26.25" customHeight="1">
      <c r="A7" s="42"/>
      <c r="C7" s="154" t="s">
        <v>84</v>
      </c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Q7" s="47"/>
    </row>
    <row r="8" spans="1:17" ht="21.75" customHeight="1">
      <c r="A8" s="42"/>
      <c r="C8" s="156" t="s">
        <v>149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Q8" s="47"/>
    </row>
    <row r="9" spans="1:17" ht="19.5" customHeight="1">
      <c r="A9" s="42"/>
      <c r="C9" s="155" t="s">
        <v>1</v>
      </c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Q9" s="47"/>
    </row>
    <row r="10" spans="1:17" ht="9.75" customHeight="1">
      <c r="A10" s="42"/>
      <c r="C10" s="17"/>
      <c r="D10" s="17" t="e">
        <f>+#REF!</f>
        <v>#REF!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Q10" s="47"/>
    </row>
    <row r="11" spans="1:17" ht="20.25" customHeight="1">
      <c r="A11" s="42"/>
      <c r="C11" s="153" t="s">
        <v>150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Q11" s="47"/>
    </row>
    <row r="12" spans="1:17" ht="13.5" customHeight="1" thickBot="1">
      <c r="A12" s="42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Q12" s="47"/>
    </row>
    <row r="13" spans="1:17" ht="18.75" customHeight="1" thickBot="1">
      <c r="A13" s="42"/>
      <c r="C13" s="18"/>
      <c r="D13" s="19"/>
      <c r="E13" s="151" t="s">
        <v>88</v>
      </c>
      <c r="F13" s="151"/>
      <c r="G13" s="151"/>
      <c r="H13" s="151"/>
      <c r="I13" s="157" t="s">
        <v>89</v>
      </c>
      <c r="J13" s="158"/>
      <c r="K13" s="158"/>
      <c r="L13" s="158"/>
      <c r="M13" s="158"/>
      <c r="N13" s="159"/>
      <c r="O13" s="20" t="s">
        <v>5</v>
      </c>
      <c r="Q13" s="47"/>
    </row>
    <row r="14" spans="1:17" s="25" customFormat="1" ht="15.5">
      <c r="A14" s="43"/>
      <c r="C14" s="21" t="s">
        <v>80</v>
      </c>
      <c r="D14" s="22" t="s">
        <v>81</v>
      </c>
      <c r="E14" s="61" t="s">
        <v>2</v>
      </c>
      <c r="F14" s="61" t="s">
        <v>87</v>
      </c>
      <c r="G14" s="61" t="s">
        <v>90</v>
      </c>
      <c r="H14" s="61" t="s">
        <v>3</v>
      </c>
      <c r="I14" s="61" t="s">
        <v>2</v>
      </c>
      <c r="J14" s="62" t="s">
        <v>91</v>
      </c>
      <c r="K14" s="62" t="s">
        <v>92</v>
      </c>
      <c r="L14" s="61" t="s">
        <v>93</v>
      </c>
      <c r="M14" s="61" t="s">
        <v>131</v>
      </c>
      <c r="N14" s="61" t="s">
        <v>133</v>
      </c>
      <c r="O14" s="22" t="s">
        <v>10</v>
      </c>
      <c r="Q14" s="48"/>
    </row>
    <row r="15" spans="1:17" s="25" customFormat="1" ht="16" thickBot="1">
      <c r="A15" s="43"/>
      <c r="C15" s="26" t="s">
        <v>9</v>
      </c>
      <c r="D15" s="14" t="s">
        <v>9</v>
      </c>
      <c r="E15" s="63" t="s">
        <v>8</v>
      </c>
      <c r="F15" s="63" t="s">
        <v>7</v>
      </c>
      <c r="G15" s="63" t="s">
        <v>94</v>
      </c>
      <c r="H15" s="63"/>
      <c r="I15" s="63" t="s">
        <v>95</v>
      </c>
      <c r="J15" s="64" t="s">
        <v>96</v>
      </c>
      <c r="K15" s="64" t="s">
        <v>97</v>
      </c>
      <c r="L15" s="63" t="s">
        <v>98</v>
      </c>
      <c r="M15" s="63" t="s">
        <v>130</v>
      </c>
      <c r="N15" s="63" t="s">
        <v>132</v>
      </c>
      <c r="O15" s="14" t="s">
        <v>82</v>
      </c>
      <c r="Q15" s="48"/>
    </row>
    <row r="16" spans="1:17" s="25" customFormat="1" ht="11.25" customHeight="1">
      <c r="A16" s="43"/>
      <c r="C16" s="28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8"/>
      <c r="Q16" s="48"/>
    </row>
    <row r="17" spans="1:17" s="25" customFormat="1" ht="18" customHeight="1">
      <c r="A17" s="43"/>
      <c r="C17" s="30" t="s">
        <v>68</v>
      </c>
      <c r="D17" s="31">
        <v>2020</v>
      </c>
      <c r="E17" s="60">
        <f>+[2]ACUMMES!E11</f>
        <v>128023748</v>
      </c>
      <c r="F17" s="60">
        <f>+[2]ACUMMES!F11+[2]ACUMMES!N11</f>
        <v>0</v>
      </c>
      <c r="G17" s="60">
        <f>+[2]ACUMMES!G11</f>
        <v>0</v>
      </c>
      <c r="H17" s="60">
        <f>+[2]ACUMMES!H11</f>
        <v>616784</v>
      </c>
      <c r="I17" s="60">
        <f>+[2]ACUMMES!I11</f>
        <v>8028171</v>
      </c>
      <c r="J17" s="60">
        <f>+[2]ACUMMES!J11</f>
        <v>6106924</v>
      </c>
      <c r="K17" s="60">
        <f>+[2]ACUMMES!K11</f>
        <v>3480220</v>
      </c>
      <c r="L17" s="60">
        <f>+[2]ACUMMES!L11</f>
        <v>218176</v>
      </c>
      <c r="M17" s="60">
        <f>+[2]ACUMMES!M11</f>
        <v>0</v>
      </c>
      <c r="N17" s="60">
        <v>0</v>
      </c>
      <c r="O17" s="60">
        <f t="shared" ref="O17:O28" si="0">SUM(E17:N17)</f>
        <v>146474023</v>
      </c>
      <c r="Q17" s="48"/>
    </row>
    <row r="18" spans="1:17" s="25" customFormat="1" ht="18" customHeight="1">
      <c r="A18" s="43"/>
      <c r="C18" s="30" t="s">
        <v>69</v>
      </c>
      <c r="D18" s="31">
        <v>2020</v>
      </c>
      <c r="E18" s="60">
        <f>+[2]ACUMMES!E12</f>
        <v>181828551</v>
      </c>
      <c r="F18" s="60">
        <f>+[2]ACUMMES!F12+[2]ACUMMES!N12</f>
        <v>69991248</v>
      </c>
      <c r="G18" s="60">
        <f>+[2]ACUMMES!G12</f>
        <v>3319446</v>
      </c>
      <c r="H18" s="60">
        <f>+[2]ACUMMES!H12</f>
        <v>878115</v>
      </c>
      <c r="I18" s="60">
        <f>+[2]ACUMMES!I12</f>
        <v>4270705</v>
      </c>
      <c r="J18" s="60">
        <f>+[2]ACUMMES!J12</f>
        <v>6352187</v>
      </c>
      <c r="K18" s="60">
        <f>+[2]ACUMMES!K12</f>
        <v>3801024</v>
      </c>
      <c r="L18" s="60">
        <f>+[2]ACUMMES!L12</f>
        <v>218176</v>
      </c>
      <c r="M18" s="60">
        <f>+[2]ACUMMES!M12</f>
        <v>18317415</v>
      </c>
      <c r="N18" s="60">
        <v>0</v>
      </c>
      <c r="O18" s="60">
        <f t="shared" si="0"/>
        <v>288976867</v>
      </c>
      <c r="Q18" s="48"/>
    </row>
    <row r="19" spans="1:17" s="25" customFormat="1" ht="18" customHeight="1">
      <c r="A19" s="43"/>
      <c r="C19" s="30" t="s">
        <v>70</v>
      </c>
      <c r="D19" s="31">
        <v>2020</v>
      </c>
      <c r="E19" s="60">
        <f>+[2]ACUMMES!E13</f>
        <v>132807676</v>
      </c>
      <c r="F19" s="60">
        <f>+[2]ACUMMES!F13+[2]ACUMMES!N13</f>
        <v>77061762</v>
      </c>
      <c r="G19" s="60">
        <f>+[2]ACUMMES!G13</f>
        <v>5739625</v>
      </c>
      <c r="H19" s="60">
        <f>+[2]ACUMMES!H13</f>
        <v>678293</v>
      </c>
      <c r="I19" s="60">
        <f>+[2]ACUMMES!I13</f>
        <v>4270705</v>
      </c>
      <c r="J19" s="60">
        <f>+[2]ACUMMES!J13</f>
        <v>6370066</v>
      </c>
      <c r="K19" s="60">
        <f>+[2]ACUMMES!K13</f>
        <v>3466037</v>
      </c>
      <c r="L19" s="60">
        <f>+[2]ACUMMES!L13</f>
        <v>218176</v>
      </c>
      <c r="M19" s="60">
        <f>+[2]ACUMMES!M13</f>
        <v>32620055</v>
      </c>
      <c r="N19" s="60">
        <v>0</v>
      </c>
      <c r="O19" s="60">
        <f t="shared" si="0"/>
        <v>263232395</v>
      </c>
      <c r="Q19" s="48"/>
    </row>
    <row r="20" spans="1:17" s="25" customFormat="1" ht="18" customHeight="1">
      <c r="A20" s="43"/>
      <c r="C20" s="30" t="s">
        <v>71</v>
      </c>
      <c r="D20" s="31">
        <v>2020</v>
      </c>
      <c r="E20" s="60">
        <f>+[2]ACUMMES!E14</f>
        <v>187644459</v>
      </c>
      <c r="F20" s="60">
        <f>+[2]ACUMMES!F14+[2]ACUMMES!N14</f>
        <v>70032411</v>
      </c>
      <c r="G20" s="60">
        <f>+[2]ACUMMES!G14</f>
        <v>2519626</v>
      </c>
      <c r="H20" s="60">
        <f>+[2]ACUMMES!H14</f>
        <v>707356</v>
      </c>
      <c r="I20" s="60">
        <f>+[2]ACUMMES!I14</f>
        <v>4270708</v>
      </c>
      <c r="J20" s="60">
        <f>+[2]ACUMMES!J14</f>
        <v>5825299</v>
      </c>
      <c r="K20" s="60">
        <f>+[2]ACUMMES!K14</f>
        <v>2923205</v>
      </c>
      <c r="L20" s="60">
        <f>+[2]ACUMMES!L14</f>
        <v>218182</v>
      </c>
      <c r="M20" s="60">
        <f>+[2]ACUMMES!M14</f>
        <v>22017173</v>
      </c>
      <c r="N20" s="60">
        <v>0</v>
      </c>
      <c r="O20" s="60">
        <f t="shared" si="0"/>
        <v>296158419</v>
      </c>
      <c r="Q20" s="48"/>
    </row>
    <row r="21" spans="1:17" s="25" customFormat="1" ht="18" customHeight="1">
      <c r="A21" s="43"/>
      <c r="C21" s="30" t="s">
        <v>72</v>
      </c>
      <c r="D21" s="31">
        <v>2020</v>
      </c>
      <c r="E21" s="60">
        <f>+[2]ACUMMES!E15</f>
        <v>125841245</v>
      </c>
      <c r="F21" s="60">
        <f>+[2]ACUMMES!F15+[2]ACUMMES!N15</f>
        <v>76844945</v>
      </c>
      <c r="G21" s="60">
        <f>+[2]ACUMMES!G15</f>
        <v>2376414</v>
      </c>
      <c r="H21" s="60">
        <f>+[2]ACUMMES!H15</f>
        <v>560678</v>
      </c>
      <c r="I21" s="60">
        <f>+[2]ACUMMES!I15</f>
        <v>13239312</v>
      </c>
      <c r="J21" s="60">
        <f>+[2]ACUMMES!J15</f>
        <v>6292318</v>
      </c>
      <c r="K21" s="60">
        <f>+[2]ACUMMES!K15</f>
        <v>2930310</v>
      </c>
      <c r="L21" s="60">
        <f>+[2]ACUMMES!L15</f>
        <v>218182</v>
      </c>
      <c r="M21" s="60">
        <f>+[2]ACUMMES!M15</f>
        <v>12281678</v>
      </c>
      <c r="N21" s="60">
        <v>0</v>
      </c>
      <c r="O21" s="60">
        <f t="shared" si="0"/>
        <v>240585082</v>
      </c>
      <c r="Q21" s="48"/>
    </row>
    <row r="22" spans="1:17" s="25" customFormat="1" ht="18" customHeight="1">
      <c r="A22" s="43"/>
      <c r="C22" s="30" t="s">
        <v>73</v>
      </c>
      <c r="D22" s="31">
        <v>2020</v>
      </c>
      <c r="E22" s="60">
        <f>+[2]ACUMMES!E16</f>
        <v>91588275</v>
      </c>
      <c r="F22" s="60">
        <f>+[2]ACUMMES!F16+[2]ACUMMES!N16</f>
        <v>69667666</v>
      </c>
      <c r="G22" s="60">
        <f>+[2]ACUMMES!G16</f>
        <v>2514597</v>
      </c>
      <c r="H22" s="60">
        <f>+[2]ACUMMES!H16</f>
        <v>274798</v>
      </c>
      <c r="I22" s="60">
        <f>+[2]ACUMMES!I16</f>
        <v>4337027</v>
      </c>
      <c r="J22" s="60">
        <f>+[2]ACUMMES!J16</f>
        <v>5201857</v>
      </c>
      <c r="K22" s="60">
        <f>+[2]ACUMMES!K16</f>
        <v>2425265</v>
      </c>
      <c r="L22" s="60">
        <f>+[2]ACUMMES!L16</f>
        <v>218182</v>
      </c>
      <c r="M22" s="60">
        <f>+[2]ACUMMES!M16</f>
        <v>11518160</v>
      </c>
      <c r="N22" s="60">
        <v>0</v>
      </c>
      <c r="O22" s="60">
        <f t="shared" si="0"/>
        <v>187745827</v>
      </c>
      <c r="Q22" s="48"/>
    </row>
    <row r="23" spans="1:17" s="25" customFormat="1" ht="18" customHeight="1">
      <c r="A23" s="43"/>
      <c r="C23" s="30" t="s">
        <v>74</v>
      </c>
      <c r="D23" s="31">
        <v>2020</v>
      </c>
      <c r="E23" s="60">
        <f>+[2]ACUMMES!E17</f>
        <v>120899213</v>
      </c>
      <c r="F23" s="60">
        <f>+[2]ACUMMES!F17+[2]ACUMMES!N17</f>
        <v>93901607</v>
      </c>
      <c r="G23" s="60">
        <f>+[2]ACUMMES!G17</f>
        <v>3300</v>
      </c>
      <c r="H23" s="60">
        <f>+[2]ACUMMES!H17</f>
        <v>1070406</v>
      </c>
      <c r="I23" s="60">
        <f>+[2]ACUMMES!I17</f>
        <v>4270711</v>
      </c>
      <c r="J23" s="60">
        <f>+[2]ACUMMES!J17</f>
        <v>4217403</v>
      </c>
      <c r="K23" s="60">
        <f>+[2]ACUMMES!K17</f>
        <v>2210916</v>
      </c>
      <c r="L23" s="60">
        <f>+[2]ACUMMES!L17</f>
        <v>218189</v>
      </c>
      <c r="M23" s="60">
        <f>+[2]ACUMMES!M17</f>
        <v>11998535</v>
      </c>
      <c r="N23" s="60">
        <v>0</v>
      </c>
      <c r="O23" s="60">
        <f t="shared" si="0"/>
        <v>238790280</v>
      </c>
      <c r="Q23" s="48"/>
    </row>
    <row r="24" spans="1:17" s="25" customFormat="1" ht="18" customHeight="1">
      <c r="A24" s="43"/>
      <c r="C24" s="30" t="s">
        <v>75</v>
      </c>
      <c r="D24" s="31">
        <v>2020</v>
      </c>
      <c r="E24" s="60">
        <f>+[2]ACUMMES!E18</f>
        <v>120101221</v>
      </c>
      <c r="F24" s="60">
        <f>+[2]ACUMMES!F18+[2]ACUMMES!N18</f>
        <v>71851758</v>
      </c>
      <c r="G24" s="60">
        <f>+[2]ACUMMES!G18</f>
        <v>1169359</v>
      </c>
      <c r="H24" s="60">
        <f>+[2]ACUMMES!H18</f>
        <v>836989</v>
      </c>
      <c r="I24" s="60">
        <f>+[2]ACUMMES!I18</f>
        <v>9956990</v>
      </c>
      <c r="J24" s="60">
        <f>+[2]ACUMMES!J18</f>
        <v>4589741</v>
      </c>
      <c r="K24" s="60">
        <f>+[2]ACUMMES!K18</f>
        <v>2488625</v>
      </c>
      <c r="L24" s="60">
        <f>+[2]ACUMMES!L18</f>
        <v>218183</v>
      </c>
      <c r="M24" s="60">
        <f>+[2]ACUMMES!M18</f>
        <v>16143959</v>
      </c>
      <c r="N24" s="60">
        <v>0</v>
      </c>
      <c r="O24" s="60">
        <f t="shared" si="0"/>
        <v>227356825</v>
      </c>
      <c r="Q24" s="48"/>
    </row>
    <row r="25" spans="1:17" s="25" customFormat="1" ht="18" customHeight="1">
      <c r="A25" s="43"/>
      <c r="C25" s="30" t="s">
        <v>77</v>
      </c>
      <c r="D25" s="31">
        <v>2020</v>
      </c>
      <c r="E25" s="60">
        <f>+[2]ACUMMES!E19</f>
        <v>118641392</v>
      </c>
      <c r="F25" s="60">
        <f>+[2]ACUMMES!F19+[2]ACUMMES!N19</f>
        <v>71822191</v>
      </c>
      <c r="G25" s="60">
        <f>+[2]ACUMMES!G19</f>
        <v>2658310</v>
      </c>
      <c r="H25" s="60">
        <f>+[2]ACUMMES!H19</f>
        <v>649610</v>
      </c>
      <c r="I25" s="60">
        <f>+[2]ACUMMES!I19</f>
        <v>4270708</v>
      </c>
      <c r="J25" s="60">
        <f>+[2]ACUMMES!J19</f>
        <v>5305470</v>
      </c>
      <c r="K25" s="60">
        <f>+[2]ACUMMES!K19</f>
        <v>2833762</v>
      </c>
      <c r="L25" s="60">
        <f>+[2]ACUMMES!L19</f>
        <v>218183</v>
      </c>
      <c r="M25" s="60">
        <f>+[2]ACUMMES!M19</f>
        <v>14294085</v>
      </c>
      <c r="N25" s="60">
        <v>0</v>
      </c>
      <c r="O25" s="60">
        <f t="shared" si="0"/>
        <v>220693711</v>
      </c>
      <c r="Q25" s="48"/>
    </row>
    <row r="26" spans="1:17" s="25" customFormat="1" ht="18" customHeight="1">
      <c r="A26" s="43"/>
      <c r="C26" s="30" t="s">
        <v>78</v>
      </c>
      <c r="D26" s="31">
        <v>2020</v>
      </c>
      <c r="E26" s="60">
        <f>+[2]ACUMMES!E20</f>
        <v>115637553</v>
      </c>
      <c r="F26" s="60">
        <f>+[2]ACUMMES!F20+[2]ACUMMES!N20</f>
        <v>71504597</v>
      </c>
      <c r="G26" s="60">
        <f>+[2]ACUMMES!G20</f>
        <v>3389696</v>
      </c>
      <c r="H26" s="60">
        <f>+[2]ACUMMES!H20</f>
        <v>500598</v>
      </c>
      <c r="I26" s="60">
        <f>+[2]ACUMMES!I20</f>
        <v>4270708</v>
      </c>
      <c r="J26" s="60">
        <f>+[2]ACUMMES!J20</f>
        <v>4874701</v>
      </c>
      <c r="K26" s="60">
        <f>+[2]ACUMMES!K20</f>
        <v>2501560</v>
      </c>
      <c r="L26" s="60">
        <f>+[2]ACUMMES!L20</f>
        <v>218183</v>
      </c>
      <c r="M26" s="60">
        <f>+[2]ACUMMES!M20</f>
        <v>12664506</v>
      </c>
      <c r="N26" s="60">
        <v>0</v>
      </c>
      <c r="O26" s="60">
        <f t="shared" si="0"/>
        <v>215562102</v>
      </c>
      <c r="Q26" s="48"/>
    </row>
    <row r="27" spans="1:17" s="25" customFormat="1" ht="18" customHeight="1">
      <c r="A27" s="43"/>
      <c r="C27" s="30" t="s">
        <v>79</v>
      </c>
      <c r="D27" s="31">
        <v>2020</v>
      </c>
      <c r="E27" s="60">
        <f>+[2]ACUMMES!E21</f>
        <v>122284231</v>
      </c>
      <c r="F27" s="60">
        <f>+[2]ACUMMES!F21+[2]ACUMMES!N21</f>
        <v>74217285</v>
      </c>
      <c r="G27" s="60">
        <f>+[2]ACUMMES!G21</f>
        <v>4457671</v>
      </c>
      <c r="H27" s="60">
        <f>+[2]ACUMMES!H21</f>
        <v>690657</v>
      </c>
      <c r="I27" s="60">
        <f>+[2]ACUMMES!I21</f>
        <v>8405035</v>
      </c>
      <c r="J27" s="60">
        <f>+[2]ACUMMES!J21</f>
        <v>4962388</v>
      </c>
      <c r="K27" s="60">
        <f>+[2]ACUMMES!K21</f>
        <v>2505798</v>
      </c>
      <c r="L27" s="60">
        <f>+[2]ACUMMES!L21</f>
        <v>218183</v>
      </c>
      <c r="M27" s="60">
        <f>+[2]ACUMMES!M21</f>
        <v>15875688</v>
      </c>
      <c r="N27" s="60">
        <v>0</v>
      </c>
      <c r="O27" s="60">
        <f t="shared" si="0"/>
        <v>233616936</v>
      </c>
      <c r="Q27" s="48"/>
    </row>
    <row r="28" spans="1:17" s="25" customFormat="1" ht="18" customHeight="1" thickBot="1">
      <c r="A28" s="43"/>
      <c r="C28" s="30" t="s">
        <v>76</v>
      </c>
      <c r="D28" s="31">
        <v>2020</v>
      </c>
      <c r="E28" s="60">
        <f>+[2]ACUMMES!E22</f>
        <v>125277225</v>
      </c>
      <c r="F28" s="60">
        <f>+[2]ACUMMES!F22+[2]ACUMMES!N22</f>
        <v>145138577</v>
      </c>
      <c r="G28" s="60">
        <f>+[2]ACUMMES!G22</f>
        <v>6162342</v>
      </c>
      <c r="H28" s="60">
        <f>+[2]ACUMMES!H22</f>
        <v>694586</v>
      </c>
      <c r="I28" s="60">
        <f>+[2]ACUMMES!I22</f>
        <v>4270708</v>
      </c>
      <c r="J28" s="60">
        <f>+[2]ACUMMES!J22</f>
        <v>5493209</v>
      </c>
      <c r="K28" s="60">
        <f>+[2]ACUMMES!K22</f>
        <v>2898591</v>
      </c>
      <c r="L28" s="60">
        <f>+[2]ACUMMES!L22</f>
        <v>218183</v>
      </c>
      <c r="M28" s="60">
        <f>+[2]ACUMMES!M22</f>
        <v>30727414</v>
      </c>
      <c r="N28" s="60">
        <v>0</v>
      </c>
      <c r="O28" s="60">
        <f t="shared" si="0"/>
        <v>320880835</v>
      </c>
      <c r="Q28" s="48"/>
    </row>
    <row r="29" spans="1:17" s="25" customFormat="1" ht="11.25" customHeight="1">
      <c r="A29" s="43"/>
      <c r="C29" s="32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/>
      <c r="Q29" s="48"/>
    </row>
    <row r="30" spans="1:17" s="25" customFormat="1" ht="18" customHeight="1">
      <c r="A30" s="43"/>
      <c r="C30" s="35"/>
      <c r="D30" s="36" t="s">
        <v>10</v>
      </c>
      <c r="E30" s="60">
        <f>SUM(E17:E29)</f>
        <v>1570574789</v>
      </c>
      <c r="F30" s="60">
        <f t="shared" ref="F30:O30" si="1">SUM(F17:F29)</f>
        <v>892034047</v>
      </c>
      <c r="G30" s="60">
        <f t="shared" si="1"/>
        <v>34310386</v>
      </c>
      <c r="H30" s="60">
        <f t="shared" si="1"/>
        <v>8158870</v>
      </c>
      <c r="I30" s="60">
        <f t="shared" si="1"/>
        <v>73861488</v>
      </c>
      <c r="J30" s="60">
        <f t="shared" si="1"/>
        <v>65591563</v>
      </c>
      <c r="K30" s="60">
        <f t="shared" si="1"/>
        <v>34465313</v>
      </c>
      <c r="L30" s="60">
        <f t="shared" si="1"/>
        <v>2618178</v>
      </c>
      <c r="M30" s="60">
        <f t="shared" si="1"/>
        <v>198458668</v>
      </c>
      <c r="N30" s="60">
        <f t="shared" si="1"/>
        <v>0</v>
      </c>
      <c r="O30" s="60">
        <f t="shared" si="1"/>
        <v>2880073302</v>
      </c>
      <c r="Q30" s="48"/>
    </row>
    <row r="31" spans="1:17" s="25" customFormat="1" ht="12" customHeight="1" thickBot="1">
      <c r="A31" s="43"/>
      <c r="C31" s="3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00"/>
      <c r="Q31" s="48"/>
    </row>
    <row r="32" spans="1:17" s="25" customFormat="1" ht="15.5">
      <c r="A32" s="43"/>
      <c r="C32" s="38"/>
      <c r="D32" s="38"/>
      <c r="E32" s="72">
        <f>SUM(E17:E19)</f>
        <v>442659975</v>
      </c>
      <c r="F32" s="72">
        <f t="shared" ref="F32:O32" si="2">SUM(F17:F19)</f>
        <v>147053010</v>
      </c>
      <c r="G32" s="72">
        <f t="shared" si="2"/>
        <v>9059071</v>
      </c>
      <c r="H32" s="72">
        <f t="shared" si="2"/>
        <v>2173192</v>
      </c>
      <c r="I32" s="72">
        <f t="shared" si="2"/>
        <v>16569581</v>
      </c>
      <c r="J32" s="72">
        <f t="shared" si="2"/>
        <v>18829177</v>
      </c>
      <c r="K32" s="72">
        <f t="shared" si="2"/>
        <v>10747281</v>
      </c>
      <c r="L32" s="72">
        <f t="shared" si="2"/>
        <v>654528</v>
      </c>
      <c r="M32" s="72">
        <f t="shared" si="2"/>
        <v>50937470</v>
      </c>
      <c r="N32" s="72">
        <f t="shared" si="2"/>
        <v>0</v>
      </c>
      <c r="O32" s="72">
        <f t="shared" si="2"/>
        <v>698683285</v>
      </c>
      <c r="Q32" s="48"/>
    </row>
    <row r="33" spans="1:17" s="25" customFormat="1" ht="15.5">
      <c r="A33" s="43"/>
      <c r="C33" s="38"/>
      <c r="D33" s="38"/>
      <c r="E33" s="99">
        <f>SUM(E20:E22)</f>
        <v>405073979</v>
      </c>
      <c r="F33" s="99">
        <f t="shared" ref="F33:N33" si="3">SUM(F20:F22)</f>
        <v>216545022</v>
      </c>
      <c r="G33" s="99">
        <f t="shared" si="3"/>
        <v>7410637</v>
      </c>
      <c r="H33" s="99">
        <f t="shared" si="3"/>
        <v>1542832</v>
      </c>
      <c r="I33" s="99">
        <f t="shared" si="3"/>
        <v>21847047</v>
      </c>
      <c r="J33" s="99">
        <f t="shared" si="3"/>
        <v>17319474</v>
      </c>
      <c r="K33" s="99">
        <f t="shared" si="3"/>
        <v>8278780</v>
      </c>
      <c r="L33" s="99">
        <f t="shared" si="3"/>
        <v>654546</v>
      </c>
      <c r="M33" s="99">
        <f t="shared" si="3"/>
        <v>45817011</v>
      </c>
      <c r="N33" s="99">
        <f t="shared" si="3"/>
        <v>0</v>
      </c>
      <c r="O33" s="99">
        <f>SUM(O20:O22)</f>
        <v>724489328</v>
      </c>
      <c r="Q33" s="48"/>
    </row>
    <row r="34" spans="1:17" s="25" customFormat="1" ht="15.5">
      <c r="A34" s="43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Q34" s="48"/>
    </row>
    <row r="35" spans="1:17">
      <c r="A35" s="42"/>
      <c r="E35" s="66"/>
      <c r="F35" s="66"/>
      <c r="G35" s="66"/>
      <c r="H35" s="66"/>
      <c r="I35" s="66"/>
      <c r="J35" s="66"/>
      <c r="K35" s="66"/>
      <c r="L35" s="66"/>
      <c r="M35" s="66"/>
      <c r="N35" s="66"/>
      <c r="Q35" s="47"/>
    </row>
    <row r="36" spans="1:17" ht="7.5" customHeight="1" thickBot="1">
      <c r="A36" s="44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</row>
    <row r="37" spans="1:17" ht="13" thickTop="1"/>
    <row r="38" spans="1:17">
      <c r="E38" s="66"/>
      <c r="F38" s="66"/>
      <c r="G38" s="66"/>
      <c r="H38" s="66"/>
      <c r="I38" s="66"/>
      <c r="J38" s="66"/>
      <c r="K38" s="66"/>
      <c r="L38" s="66"/>
      <c r="M38" s="66"/>
    </row>
    <row r="39" spans="1:17">
      <c r="I39" s="66"/>
      <c r="L39" s="66"/>
    </row>
  </sheetData>
  <mergeCells count="8">
    <mergeCell ref="C12:O12"/>
    <mergeCell ref="E13:H13"/>
    <mergeCell ref="C6:O6"/>
    <mergeCell ref="C11:O11"/>
    <mergeCell ref="C7:O7"/>
    <mergeCell ref="C9:O9"/>
    <mergeCell ref="C8:O8"/>
    <mergeCell ref="I13:N13"/>
  </mergeCells>
  <phoneticPr fontId="0" type="noConversion"/>
  <printOptions horizontalCentered="1" verticalCentered="1"/>
  <pageMargins left="0.19685039370078741" right="0.19685039370078741" top="0.59055118110236227" bottom="0.35433070866141736" header="0.19685039370078741" footer="0"/>
  <pageSetup scale="70" orientation="landscape" r:id="rId1"/>
  <headerFooter alignWithMargins="0">
    <oddFooter>FEDERACION.xls&amp;RPágina &amp;P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1"/>
  <dimension ref="A1:P73"/>
  <sheetViews>
    <sheetView view="pageBreakPreview" zoomScale="89" zoomScaleNormal="100" zoomScaleSheetLayoutView="89" workbookViewId="0">
      <pane xSplit="3" ySplit="9" topLeftCell="D13" activePane="bottomRight" state="frozen"/>
      <selection activeCell="M10" sqref="M10"/>
      <selection pane="topRight" activeCell="M10" sqref="M10"/>
      <selection pane="bottomLeft" activeCell="M10" sqref="M10"/>
      <selection pane="bottomRight" activeCell="D13" sqref="D13"/>
    </sheetView>
  </sheetViews>
  <sheetFormatPr baseColWidth="10" defaultColWidth="11.453125" defaultRowHeight="13"/>
  <cols>
    <col min="1" max="1" width="1.26953125" style="1" customWidth="1"/>
    <col min="2" max="2" width="1.54296875" style="1" customWidth="1"/>
    <col min="3" max="3" width="33" style="1" customWidth="1"/>
    <col min="4" max="4" width="16.26953125" style="12" customWidth="1"/>
    <col min="5" max="5" width="16.54296875" style="1" customWidth="1"/>
    <col min="6" max="7" width="16.26953125" style="12" customWidth="1"/>
    <col min="8" max="8" width="17.7265625" style="12" customWidth="1"/>
    <col min="9" max="9" width="17.26953125" style="12" customWidth="1"/>
    <col min="10" max="11" width="18.7265625" style="12" customWidth="1"/>
    <col min="12" max="12" width="16.7265625" style="12" customWidth="1"/>
    <col min="13" max="13" width="18.54296875" style="12" customWidth="1"/>
    <col min="14" max="14" width="2.7265625" style="1" customWidth="1"/>
    <col min="15" max="15" width="1.26953125" style="1" customWidth="1"/>
    <col min="16" max="16" width="11.7265625" style="1" hidden="1" customWidth="1"/>
    <col min="17" max="16384" width="11.453125" style="1"/>
  </cols>
  <sheetData>
    <row r="1" spans="1:16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6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6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6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6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6" ht="16.5" customHeight="1">
      <c r="A6" s="42"/>
      <c r="C6" s="141" t="s">
        <v>154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6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6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6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</row>
    <row r="10" spans="1:16">
      <c r="A10" s="42"/>
      <c r="C10" s="5" t="s">
        <v>100</v>
      </c>
      <c r="D10" s="58">
        <v>651066</v>
      </c>
      <c r="E10" s="58">
        <v>748476</v>
      </c>
      <c r="F10" s="58">
        <v>32025</v>
      </c>
      <c r="G10" s="58">
        <v>3610</v>
      </c>
      <c r="H10" s="58">
        <v>22195</v>
      </c>
      <c r="I10" s="58">
        <v>24293</v>
      </c>
      <c r="J10" s="65">
        <v>12819</v>
      </c>
      <c r="K10" s="58">
        <v>1134</v>
      </c>
      <c r="L10" s="58">
        <v>0</v>
      </c>
      <c r="M10" s="7">
        <f>SUM(D10:L10)</f>
        <v>1495618</v>
      </c>
      <c r="O10" s="47"/>
      <c r="P10" s="66">
        <f>+M10+NOV!N10+OCT!N10</f>
        <v>3705997</v>
      </c>
    </row>
    <row r="11" spans="1:16">
      <c r="A11" s="42"/>
      <c r="C11" s="5" t="s">
        <v>12</v>
      </c>
      <c r="D11" s="58">
        <v>542474</v>
      </c>
      <c r="E11" s="58">
        <v>623638</v>
      </c>
      <c r="F11" s="58">
        <v>26684</v>
      </c>
      <c r="G11" s="58">
        <v>3008</v>
      </c>
      <c r="H11" s="58">
        <v>18493</v>
      </c>
      <c r="I11" s="58">
        <v>19674</v>
      </c>
      <c r="J11" s="65">
        <v>10381</v>
      </c>
      <c r="K11" s="58">
        <v>945</v>
      </c>
      <c r="L11" s="58">
        <v>0</v>
      </c>
      <c r="M11" s="7">
        <f t="shared" ref="M11:M68" si="0">SUM(D11:L11)</f>
        <v>1245297</v>
      </c>
      <c r="O11" s="47"/>
      <c r="P11" s="66">
        <f>+M11+NOV!N11+OCT!N11</f>
        <v>3073979</v>
      </c>
    </row>
    <row r="12" spans="1:16">
      <c r="A12" s="42"/>
      <c r="C12" s="5" t="s">
        <v>101</v>
      </c>
      <c r="D12" s="58">
        <v>430794</v>
      </c>
      <c r="E12" s="58">
        <v>495248</v>
      </c>
      <c r="F12" s="58">
        <v>21191</v>
      </c>
      <c r="G12" s="58">
        <v>2388</v>
      </c>
      <c r="H12" s="58">
        <v>14686</v>
      </c>
      <c r="I12" s="58">
        <v>12107</v>
      </c>
      <c r="J12" s="65">
        <v>6388</v>
      </c>
      <c r="K12" s="58">
        <v>750</v>
      </c>
      <c r="L12" s="58">
        <v>102533</v>
      </c>
      <c r="M12" s="7">
        <f t="shared" si="0"/>
        <v>1086085</v>
      </c>
      <c r="O12" s="47"/>
      <c r="P12" s="66">
        <f>+M12+NOV!N12+OCT!N12</f>
        <v>2617320</v>
      </c>
    </row>
    <row r="13" spans="1:16">
      <c r="A13" s="42"/>
      <c r="C13" s="5" t="s">
        <v>102</v>
      </c>
      <c r="D13" s="58">
        <v>500936</v>
      </c>
      <c r="E13" s="58">
        <v>575885</v>
      </c>
      <c r="F13" s="58">
        <v>24641</v>
      </c>
      <c r="G13" s="58">
        <v>2777</v>
      </c>
      <c r="H13" s="58">
        <v>17077</v>
      </c>
      <c r="I13" s="58">
        <v>17789</v>
      </c>
      <c r="J13" s="65">
        <v>9387</v>
      </c>
      <c r="K13" s="58">
        <v>872</v>
      </c>
      <c r="L13" s="58">
        <v>0</v>
      </c>
      <c r="M13" s="7">
        <f t="shared" si="0"/>
        <v>1149364</v>
      </c>
      <c r="O13" s="47"/>
      <c r="P13" s="66">
        <f>+M13+NOV!N13+OCT!N13</f>
        <v>2840148</v>
      </c>
    </row>
    <row r="14" spans="1:16">
      <c r="A14" s="42"/>
      <c r="C14" s="5" t="s">
        <v>103</v>
      </c>
      <c r="D14" s="58">
        <v>3190116</v>
      </c>
      <c r="E14" s="58">
        <v>3667413</v>
      </c>
      <c r="F14" s="58">
        <v>156921</v>
      </c>
      <c r="G14" s="58">
        <v>17687</v>
      </c>
      <c r="H14" s="58">
        <v>108751</v>
      </c>
      <c r="I14" s="58">
        <v>146210</v>
      </c>
      <c r="J14" s="65">
        <v>77150</v>
      </c>
      <c r="K14" s="58">
        <v>5556</v>
      </c>
      <c r="L14" s="58">
        <v>1285524</v>
      </c>
      <c r="M14" s="7">
        <f t="shared" si="0"/>
        <v>8655328</v>
      </c>
      <c r="O14" s="47"/>
      <c r="P14" s="66">
        <f>+M14+NOV!N14+OCT!N14</f>
        <v>22100098</v>
      </c>
    </row>
    <row r="15" spans="1:16">
      <c r="A15" s="42"/>
      <c r="C15" s="5" t="s">
        <v>104</v>
      </c>
      <c r="D15" s="58">
        <v>698311</v>
      </c>
      <c r="E15" s="58">
        <v>802791</v>
      </c>
      <c r="F15" s="58">
        <v>34349</v>
      </c>
      <c r="G15" s="58">
        <v>3872</v>
      </c>
      <c r="H15" s="58">
        <v>23805</v>
      </c>
      <c r="I15" s="58">
        <v>29738</v>
      </c>
      <c r="J15" s="65">
        <v>15692</v>
      </c>
      <c r="K15" s="58">
        <v>1216</v>
      </c>
      <c r="L15" s="58">
        <v>0</v>
      </c>
      <c r="M15" s="7">
        <f t="shared" si="0"/>
        <v>1609774</v>
      </c>
      <c r="O15" s="47"/>
      <c r="P15" s="66">
        <f>+M15+NOV!N15+OCT!N15</f>
        <v>3983044</v>
      </c>
    </row>
    <row r="16" spans="1:16">
      <c r="A16" s="42"/>
      <c r="C16" s="5" t="s">
        <v>105</v>
      </c>
      <c r="D16" s="58">
        <v>1375726</v>
      </c>
      <c r="E16" s="58">
        <v>1581558</v>
      </c>
      <c r="F16" s="58">
        <v>67672</v>
      </c>
      <c r="G16" s="58">
        <v>7628</v>
      </c>
      <c r="H16" s="58">
        <v>46899</v>
      </c>
      <c r="I16" s="58">
        <v>50273</v>
      </c>
      <c r="J16" s="65">
        <v>26527</v>
      </c>
      <c r="K16" s="58">
        <v>2396</v>
      </c>
      <c r="L16" s="58">
        <v>390921</v>
      </c>
      <c r="M16" s="7">
        <f t="shared" si="0"/>
        <v>3549600</v>
      </c>
      <c r="O16" s="47"/>
      <c r="P16" s="66">
        <f>+M16+NOV!N16+OCT!N16</f>
        <v>8219678</v>
      </c>
    </row>
    <row r="17" spans="1:16">
      <c r="A17" s="42"/>
      <c r="C17" s="5" t="s">
        <v>18</v>
      </c>
      <c r="D17" s="58">
        <v>900137</v>
      </c>
      <c r="E17" s="58">
        <v>1034814</v>
      </c>
      <c r="F17" s="58">
        <v>44278</v>
      </c>
      <c r="G17" s="58">
        <v>4991</v>
      </c>
      <c r="H17" s="58">
        <v>30686</v>
      </c>
      <c r="I17" s="58">
        <v>41985</v>
      </c>
      <c r="J17" s="65">
        <v>22154</v>
      </c>
      <c r="K17" s="58">
        <v>1568</v>
      </c>
      <c r="L17" s="58">
        <v>0</v>
      </c>
      <c r="M17" s="7">
        <f t="shared" si="0"/>
        <v>2080613</v>
      </c>
      <c r="O17" s="47"/>
      <c r="P17" s="66">
        <f>+M17+NOV!N17+OCT!N17</f>
        <v>5164715</v>
      </c>
    </row>
    <row r="18" spans="1:16">
      <c r="A18" s="42"/>
      <c r="C18" s="5" t="s">
        <v>19</v>
      </c>
      <c r="D18" s="58">
        <v>1405251</v>
      </c>
      <c r="E18" s="58">
        <v>1615501</v>
      </c>
      <c r="F18" s="58">
        <v>69124</v>
      </c>
      <c r="G18" s="58">
        <v>7791</v>
      </c>
      <c r="H18" s="58">
        <v>47905</v>
      </c>
      <c r="I18" s="58">
        <v>44235</v>
      </c>
      <c r="J18" s="65">
        <v>23341</v>
      </c>
      <c r="K18" s="58">
        <v>2447</v>
      </c>
      <c r="L18" s="58">
        <v>407672</v>
      </c>
      <c r="M18" s="7">
        <f t="shared" si="0"/>
        <v>3623267</v>
      </c>
      <c r="O18" s="47"/>
      <c r="P18" s="66">
        <f>+M18+NOV!N18+OCT!N18</f>
        <v>8366967</v>
      </c>
    </row>
    <row r="19" spans="1:16">
      <c r="A19" s="42"/>
      <c r="C19" s="5" t="s">
        <v>106</v>
      </c>
      <c r="D19" s="58">
        <v>338279</v>
      </c>
      <c r="E19" s="58">
        <v>388891</v>
      </c>
      <c r="F19" s="58">
        <v>16640</v>
      </c>
      <c r="G19" s="58">
        <v>1876</v>
      </c>
      <c r="H19" s="58">
        <v>11532</v>
      </c>
      <c r="I19" s="58">
        <v>8174</v>
      </c>
      <c r="J19" s="65">
        <v>4313</v>
      </c>
      <c r="K19" s="58">
        <v>589</v>
      </c>
      <c r="L19" s="58">
        <v>29090</v>
      </c>
      <c r="M19" s="7">
        <f t="shared" si="0"/>
        <v>799384</v>
      </c>
      <c r="O19" s="47"/>
      <c r="P19" s="66">
        <f>+M19+NOV!N19+OCT!N19</f>
        <v>1939951</v>
      </c>
    </row>
    <row r="20" spans="1:16">
      <c r="A20" s="42"/>
      <c r="C20" s="5" t="s">
        <v>107</v>
      </c>
      <c r="D20" s="58">
        <v>397082</v>
      </c>
      <c r="E20" s="58">
        <v>456492</v>
      </c>
      <c r="F20" s="58">
        <v>19532</v>
      </c>
      <c r="G20" s="58">
        <v>2202</v>
      </c>
      <c r="H20" s="58">
        <v>13537</v>
      </c>
      <c r="I20" s="58">
        <v>11423</v>
      </c>
      <c r="J20" s="65">
        <v>6027</v>
      </c>
      <c r="K20" s="58">
        <v>692</v>
      </c>
      <c r="L20" s="58">
        <v>0</v>
      </c>
      <c r="M20" s="7">
        <f t="shared" si="0"/>
        <v>906987</v>
      </c>
      <c r="O20" s="47"/>
      <c r="P20" s="66">
        <f>+M20+NOV!N20+OCT!N20</f>
        <v>2222156</v>
      </c>
    </row>
    <row r="21" spans="1:16">
      <c r="A21" s="42"/>
      <c r="C21" s="5" t="s">
        <v>20</v>
      </c>
      <c r="D21" s="58">
        <v>14651792</v>
      </c>
      <c r="E21" s="58">
        <v>16843951</v>
      </c>
      <c r="F21" s="58">
        <v>720716</v>
      </c>
      <c r="G21" s="58">
        <v>81235</v>
      </c>
      <c r="H21" s="58">
        <v>499480</v>
      </c>
      <c r="I21" s="58">
        <v>742446</v>
      </c>
      <c r="J21" s="65">
        <v>391765</v>
      </c>
      <c r="K21" s="58">
        <v>25517</v>
      </c>
      <c r="L21" s="58">
        <v>5869550</v>
      </c>
      <c r="M21" s="7">
        <f t="shared" si="0"/>
        <v>39826452</v>
      </c>
      <c r="O21" s="47"/>
      <c r="P21" s="66">
        <f>+M21+NOV!N21+OCT!N21</f>
        <v>90976197</v>
      </c>
    </row>
    <row r="22" spans="1:16">
      <c r="A22" s="42"/>
      <c r="C22" s="5" t="s">
        <v>22</v>
      </c>
      <c r="D22" s="58">
        <v>843598</v>
      </c>
      <c r="E22" s="58">
        <v>969815</v>
      </c>
      <c r="F22" s="58">
        <v>41496</v>
      </c>
      <c r="G22" s="58">
        <v>4677</v>
      </c>
      <c r="H22" s="58">
        <v>28758</v>
      </c>
      <c r="I22" s="58">
        <v>31905</v>
      </c>
      <c r="J22" s="65">
        <v>16835</v>
      </c>
      <c r="K22" s="58">
        <v>1469</v>
      </c>
      <c r="L22" s="58">
        <v>187450</v>
      </c>
      <c r="M22" s="7">
        <f t="shared" si="0"/>
        <v>2126003</v>
      </c>
      <c r="O22" s="47"/>
      <c r="P22" s="66">
        <f>+M22+NOV!N22+OCT!N22</f>
        <v>5114435</v>
      </c>
    </row>
    <row r="23" spans="1:16">
      <c r="A23" s="42"/>
      <c r="C23" s="5" t="s">
        <v>108</v>
      </c>
      <c r="D23" s="58">
        <v>567688</v>
      </c>
      <c r="E23" s="58">
        <v>652624</v>
      </c>
      <c r="F23" s="58">
        <v>27925</v>
      </c>
      <c r="G23" s="58">
        <v>3147</v>
      </c>
      <c r="H23" s="58">
        <v>19353</v>
      </c>
      <c r="I23" s="58">
        <v>22257</v>
      </c>
      <c r="J23" s="65">
        <v>11744</v>
      </c>
      <c r="K23" s="58">
        <v>989</v>
      </c>
      <c r="L23" s="58">
        <v>242237</v>
      </c>
      <c r="M23" s="7">
        <f t="shared" si="0"/>
        <v>1547964</v>
      </c>
      <c r="O23" s="47"/>
      <c r="P23" s="66">
        <f>+M23+NOV!N23+OCT!N23</f>
        <v>3507738</v>
      </c>
    </row>
    <row r="24" spans="1:16">
      <c r="A24" s="42"/>
      <c r="C24" s="5" t="s">
        <v>109</v>
      </c>
      <c r="D24" s="58">
        <v>2339086</v>
      </c>
      <c r="E24" s="58">
        <v>2689054</v>
      </c>
      <c r="F24" s="58">
        <v>115058</v>
      </c>
      <c r="G24" s="58">
        <v>12969</v>
      </c>
      <c r="H24" s="58">
        <v>79740</v>
      </c>
      <c r="I24" s="58">
        <v>85593</v>
      </c>
      <c r="J24" s="65">
        <v>45164</v>
      </c>
      <c r="K24" s="58">
        <v>4074</v>
      </c>
      <c r="L24" s="58">
        <v>0</v>
      </c>
      <c r="M24" s="7">
        <f t="shared" si="0"/>
        <v>5370738</v>
      </c>
      <c r="O24" s="47"/>
      <c r="P24" s="66">
        <f>+M24+NOV!N24+OCT!N24</f>
        <v>13261990</v>
      </c>
    </row>
    <row r="25" spans="1:16">
      <c r="A25" s="42"/>
      <c r="C25" s="5" t="s">
        <v>110</v>
      </c>
      <c r="D25" s="58">
        <v>1507752</v>
      </c>
      <c r="E25" s="58">
        <v>1733337</v>
      </c>
      <c r="F25" s="58">
        <v>74166</v>
      </c>
      <c r="G25" s="58">
        <v>8360</v>
      </c>
      <c r="H25" s="58">
        <v>51399</v>
      </c>
      <c r="I25" s="58">
        <v>75582</v>
      </c>
      <c r="J25" s="65">
        <v>39883</v>
      </c>
      <c r="K25" s="58">
        <v>2626</v>
      </c>
      <c r="L25" s="58">
        <v>0</v>
      </c>
      <c r="M25" s="7">
        <f t="shared" si="0"/>
        <v>3493105</v>
      </c>
      <c r="O25" s="47"/>
      <c r="P25" s="66">
        <f>+M25+NOV!N25+OCT!N25</f>
        <v>8634073</v>
      </c>
    </row>
    <row r="26" spans="1:16">
      <c r="A26" s="42"/>
      <c r="C26" s="5" t="s">
        <v>27</v>
      </c>
      <c r="D26" s="58">
        <v>13054606</v>
      </c>
      <c r="E26" s="58">
        <v>15007798</v>
      </c>
      <c r="F26" s="58">
        <v>642151</v>
      </c>
      <c r="G26" s="58">
        <v>72380</v>
      </c>
      <c r="H26" s="58">
        <v>445032</v>
      </c>
      <c r="I26" s="58">
        <v>621410</v>
      </c>
      <c r="J26" s="65">
        <v>327898</v>
      </c>
      <c r="K26" s="58">
        <v>22736</v>
      </c>
      <c r="L26" s="58">
        <v>5074219</v>
      </c>
      <c r="M26" s="7">
        <f t="shared" si="0"/>
        <v>35268230</v>
      </c>
      <c r="O26" s="47"/>
      <c r="P26" s="66">
        <f>+M26+NOV!N26+OCT!N26</f>
        <v>82172458</v>
      </c>
    </row>
    <row r="27" spans="1:16">
      <c r="A27" s="42"/>
      <c r="C27" s="5" t="s">
        <v>28</v>
      </c>
      <c r="D27" s="58">
        <v>588502</v>
      </c>
      <c r="E27" s="58">
        <v>676553</v>
      </c>
      <c r="F27" s="58">
        <v>28948</v>
      </c>
      <c r="G27" s="58">
        <v>3263</v>
      </c>
      <c r="H27" s="58">
        <v>20062</v>
      </c>
      <c r="I27" s="58">
        <v>18132</v>
      </c>
      <c r="J27" s="65">
        <v>9568</v>
      </c>
      <c r="K27" s="58">
        <v>1025</v>
      </c>
      <c r="L27" s="58">
        <v>24813</v>
      </c>
      <c r="M27" s="7">
        <f t="shared" si="0"/>
        <v>1370866</v>
      </c>
      <c r="O27" s="47"/>
      <c r="P27" s="66">
        <f>+M27+NOV!N27+OCT!N27</f>
        <v>3382459</v>
      </c>
    </row>
    <row r="28" spans="1:16">
      <c r="A28" s="42"/>
      <c r="C28" s="5" t="s">
        <v>111</v>
      </c>
      <c r="D28" s="58">
        <v>2283099</v>
      </c>
      <c r="E28" s="58">
        <v>2624690</v>
      </c>
      <c r="F28" s="58">
        <v>112305</v>
      </c>
      <c r="G28" s="58">
        <v>12658</v>
      </c>
      <c r="H28" s="58">
        <v>77831</v>
      </c>
      <c r="I28" s="58">
        <v>88100</v>
      </c>
      <c r="J28" s="65">
        <v>46488</v>
      </c>
      <c r="K28" s="58">
        <v>3976</v>
      </c>
      <c r="L28" s="58">
        <v>772805</v>
      </c>
      <c r="M28" s="7">
        <f t="shared" si="0"/>
        <v>6021952</v>
      </c>
      <c r="O28" s="47"/>
      <c r="P28" s="66">
        <f>+M28+NOV!N28+OCT!N28</f>
        <v>13893869</v>
      </c>
    </row>
    <row r="29" spans="1:16">
      <c r="A29" s="42"/>
      <c r="C29" s="5" t="s">
        <v>112</v>
      </c>
      <c r="D29" s="58">
        <v>5128258</v>
      </c>
      <c r="E29" s="58">
        <v>5895533</v>
      </c>
      <c r="F29" s="58">
        <v>252257</v>
      </c>
      <c r="G29" s="58">
        <v>28433</v>
      </c>
      <c r="H29" s="58">
        <v>174823</v>
      </c>
      <c r="I29" s="58">
        <v>215138</v>
      </c>
      <c r="J29" s="65">
        <v>113521</v>
      </c>
      <c r="K29" s="58">
        <v>8931</v>
      </c>
      <c r="L29" s="58">
        <v>1878900</v>
      </c>
      <c r="M29" s="7">
        <f t="shared" si="0"/>
        <v>13695794</v>
      </c>
      <c r="O29" s="47"/>
      <c r="P29" s="66">
        <f>+M29+NOV!N29+OCT!N29</f>
        <v>31927894</v>
      </c>
    </row>
    <row r="30" spans="1:16">
      <c r="A30" s="42"/>
      <c r="C30" s="5" t="s">
        <v>113</v>
      </c>
      <c r="D30" s="58">
        <v>666003</v>
      </c>
      <c r="E30" s="58">
        <v>765649</v>
      </c>
      <c r="F30" s="58">
        <v>32760</v>
      </c>
      <c r="G30" s="58">
        <v>3693</v>
      </c>
      <c r="H30" s="58">
        <v>22704</v>
      </c>
      <c r="I30" s="58">
        <v>19426</v>
      </c>
      <c r="J30" s="65">
        <v>10251</v>
      </c>
      <c r="K30" s="58">
        <v>1160</v>
      </c>
      <c r="L30" s="58">
        <v>0</v>
      </c>
      <c r="M30" s="7">
        <f t="shared" si="0"/>
        <v>1521646</v>
      </c>
      <c r="O30" s="47"/>
      <c r="P30" s="66">
        <f>+M30+NOV!N30+OCT!N30</f>
        <v>3752037</v>
      </c>
    </row>
    <row r="31" spans="1:16">
      <c r="A31" s="42"/>
      <c r="C31" s="5" t="s">
        <v>32</v>
      </c>
      <c r="D31" s="58">
        <v>1521469</v>
      </c>
      <c r="E31" s="58">
        <v>1749106</v>
      </c>
      <c r="F31" s="58">
        <v>74841</v>
      </c>
      <c r="G31" s="58">
        <v>8436</v>
      </c>
      <c r="H31" s="58">
        <v>51867</v>
      </c>
      <c r="I31" s="58">
        <v>73570</v>
      </c>
      <c r="J31" s="65">
        <v>38821</v>
      </c>
      <c r="K31" s="58">
        <v>2650</v>
      </c>
      <c r="L31" s="58">
        <v>362292</v>
      </c>
      <c r="M31" s="7">
        <f t="shared" si="0"/>
        <v>3883052</v>
      </c>
      <c r="O31" s="47"/>
      <c r="P31" s="66">
        <f>+M31+NOV!N31+OCT!N31</f>
        <v>9530858</v>
      </c>
    </row>
    <row r="32" spans="1:16">
      <c r="A32" s="42"/>
      <c r="C32" s="5" t="s">
        <v>33</v>
      </c>
      <c r="D32" s="58">
        <v>1396365</v>
      </c>
      <c r="E32" s="58">
        <v>1605285</v>
      </c>
      <c r="F32" s="58">
        <v>68686</v>
      </c>
      <c r="G32" s="58">
        <v>7742</v>
      </c>
      <c r="H32" s="58">
        <v>47602</v>
      </c>
      <c r="I32" s="58">
        <v>49019</v>
      </c>
      <c r="J32" s="65">
        <v>25865</v>
      </c>
      <c r="K32" s="58">
        <v>2432</v>
      </c>
      <c r="L32" s="58">
        <v>421607</v>
      </c>
      <c r="M32" s="7">
        <f t="shared" si="0"/>
        <v>3624603</v>
      </c>
      <c r="O32" s="47"/>
      <c r="P32" s="66">
        <f>+M32+NOV!N32+OCT!N32</f>
        <v>8689441</v>
      </c>
    </row>
    <row r="33" spans="1:16">
      <c r="A33" s="42"/>
      <c r="C33" s="5" t="s">
        <v>34</v>
      </c>
      <c r="D33" s="58">
        <v>2823030</v>
      </c>
      <c r="E33" s="58">
        <v>3391216</v>
      </c>
      <c r="F33" s="58">
        <v>138864</v>
      </c>
      <c r="G33" s="58">
        <v>15652</v>
      </c>
      <c r="H33" s="58">
        <v>96237</v>
      </c>
      <c r="I33" s="58">
        <v>163849</v>
      </c>
      <c r="J33" s="65">
        <v>86458</v>
      </c>
      <c r="K33" s="58">
        <v>4917</v>
      </c>
      <c r="L33" s="58">
        <v>0</v>
      </c>
      <c r="M33" s="7">
        <f t="shared" si="0"/>
        <v>6720223</v>
      </c>
      <c r="O33" s="47"/>
      <c r="P33" s="66">
        <f>+M33+NOV!N33+OCT!N33</f>
        <v>16402718</v>
      </c>
    </row>
    <row r="34" spans="1:16">
      <c r="A34" s="42"/>
      <c r="C34" s="5" t="s">
        <v>114</v>
      </c>
      <c r="D34" s="58">
        <v>938894</v>
      </c>
      <c r="E34" s="58">
        <v>1079368</v>
      </c>
      <c r="F34" s="58">
        <v>46183</v>
      </c>
      <c r="G34" s="58">
        <v>5206</v>
      </c>
      <c r="H34" s="58">
        <v>32007</v>
      </c>
      <c r="I34" s="58">
        <v>44060</v>
      </c>
      <c r="J34" s="65">
        <v>23249</v>
      </c>
      <c r="K34" s="58">
        <v>1635</v>
      </c>
      <c r="L34" s="58">
        <v>0</v>
      </c>
      <c r="M34" s="7">
        <f t="shared" si="0"/>
        <v>2170602</v>
      </c>
      <c r="O34" s="47"/>
      <c r="P34" s="66">
        <f>+M34+NOV!N34+OCT!N34</f>
        <v>5393716</v>
      </c>
    </row>
    <row r="35" spans="1:16">
      <c r="A35" s="42"/>
      <c r="C35" s="5" t="s">
        <v>36</v>
      </c>
      <c r="D35" s="58">
        <v>4209212</v>
      </c>
      <c r="E35" s="58">
        <v>5724142</v>
      </c>
      <c r="F35" s="58">
        <v>207050</v>
      </c>
      <c r="G35" s="58">
        <v>23337</v>
      </c>
      <c r="H35" s="58">
        <v>143492</v>
      </c>
      <c r="I35" s="58">
        <v>101548</v>
      </c>
      <c r="J35" s="65">
        <v>53584</v>
      </c>
      <c r="K35" s="58">
        <v>7331</v>
      </c>
      <c r="L35" s="58">
        <v>1159230</v>
      </c>
      <c r="M35" s="7">
        <f t="shared" si="0"/>
        <v>11628926</v>
      </c>
      <c r="O35" s="47"/>
      <c r="P35" s="66">
        <f>+M35+NOV!N35+OCT!N35</f>
        <v>25684590</v>
      </c>
    </row>
    <row r="36" spans="1:16">
      <c r="A36" s="42"/>
      <c r="C36" s="5" t="s">
        <v>37</v>
      </c>
      <c r="D36" s="58">
        <v>625816</v>
      </c>
      <c r="E36" s="58">
        <v>719449</v>
      </c>
      <c r="F36" s="58">
        <v>30783</v>
      </c>
      <c r="G36" s="58">
        <v>3470</v>
      </c>
      <c r="H36" s="58">
        <v>21334</v>
      </c>
      <c r="I36" s="58">
        <v>14940</v>
      </c>
      <c r="J36" s="65">
        <v>7883</v>
      </c>
      <c r="K36" s="58">
        <v>1090</v>
      </c>
      <c r="L36" s="58">
        <v>22526</v>
      </c>
      <c r="M36" s="7">
        <f t="shared" si="0"/>
        <v>1447291</v>
      </c>
      <c r="O36" s="47"/>
      <c r="P36" s="66">
        <f>+M36+NOV!N36+OCT!N36</f>
        <v>3521222</v>
      </c>
    </row>
    <row r="37" spans="1:16">
      <c r="A37" s="42"/>
      <c r="C37" s="5" t="s">
        <v>38</v>
      </c>
      <c r="D37" s="58">
        <v>443661</v>
      </c>
      <c r="E37" s="58">
        <v>510040</v>
      </c>
      <c r="F37" s="58">
        <v>21824</v>
      </c>
      <c r="G37" s="58">
        <v>2460</v>
      </c>
      <c r="H37" s="58">
        <v>15124</v>
      </c>
      <c r="I37" s="58">
        <v>12322</v>
      </c>
      <c r="J37" s="65">
        <v>6502</v>
      </c>
      <c r="K37" s="58">
        <v>773</v>
      </c>
      <c r="L37" s="58">
        <v>0</v>
      </c>
      <c r="M37" s="7">
        <f t="shared" si="0"/>
        <v>1012706</v>
      </c>
      <c r="O37" s="47"/>
      <c r="P37" s="66">
        <f>+M37+NOV!N37+OCT!N37</f>
        <v>2497130</v>
      </c>
    </row>
    <row r="38" spans="1:16">
      <c r="A38" s="42"/>
      <c r="C38" s="5" t="s">
        <v>39</v>
      </c>
      <c r="D38" s="58">
        <v>1680859</v>
      </c>
      <c r="E38" s="58">
        <v>1932344</v>
      </c>
      <c r="F38" s="58">
        <v>82681</v>
      </c>
      <c r="G38" s="58">
        <v>9319</v>
      </c>
      <c r="H38" s="58">
        <v>57301</v>
      </c>
      <c r="I38" s="58">
        <v>79066</v>
      </c>
      <c r="J38" s="65">
        <v>41721</v>
      </c>
      <c r="K38" s="58">
        <v>2927</v>
      </c>
      <c r="L38" s="58">
        <v>240977</v>
      </c>
      <c r="M38" s="7">
        <f t="shared" si="0"/>
        <v>4127195</v>
      </c>
      <c r="O38" s="47"/>
      <c r="P38" s="66">
        <f>+M38+NOV!N38+OCT!N38</f>
        <v>9891847</v>
      </c>
    </row>
    <row r="39" spans="1:16">
      <c r="A39" s="42"/>
      <c r="C39" s="5" t="s">
        <v>40</v>
      </c>
      <c r="D39" s="58">
        <v>392061</v>
      </c>
      <c r="E39" s="58">
        <v>450721</v>
      </c>
      <c r="F39" s="58">
        <v>19286</v>
      </c>
      <c r="G39" s="58">
        <v>2174</v>
      </c>
      <c r="H39" s="58">
        <v>13365</v>
      </c>
      <c r="I39" s="58">
        <v>11061</v>
      </c>
      <c r="J39" s="65">
        <v>5836</v>
      </c>
      <c r="K39" s="58">
        <v>683</v>
      </c>
      <c r="L39" s="58">
        <v>60700</v>
      </c>
      <c r="M39" s="7">
        <f t="shared" si="0"/>
        <v>955887</v>
      </c>
      <c r="O39" s="47"/>
      <c r="P39" s="66">
        <f>+M39+NOV!N39+OCT!N39</f>
        <v>2284648</v>
      </c>
    </row>
    <row r="40" spans="1:16">
      <c r="A40" s="42"/>
      <c r="C40" s="5" t="s">
        <v>41</v>
      </c>
      <c r="D40" s="58">
        <v>1191370</v>
      </c>
      <c r="E40" s="58">
        <v>1369620</v>
      </c>
      <c r="F40" s="58">
        <v>58603</v>
      </c>
      <c r="G40" s="58">
        <v>6605</v>
      </c>
      <c r="H40" s="58">
        <v>40614</v>
      </c>
      <c r="I40" s="58">
        <v>36990</v>
      </c>
      <c r="J40" s="65">
        <v>19519</v>
      </c>
      <c r="K40" s="58">
        <v>2075</v>
      </c>
      <c r="L40" s="58">
        <v>104900</v>
      </c>
      <c r="M40" s="7">
        <f t="shared" si="0"/>
        <v>2830296</v>
      </c>
      <c r="O40" s="47"/>
      <c r="P40" s="66">
        <f>+M40+NOV!N40+OCT!N40</f>
        <v>6875089</v>
      </c>
    </row>
    <row r="41" spans="1:16">
      <c r="A41" s="42"/>
      <c r="C41" s="5" t="s">
        <v>42</v>
      </c>
      <c r="D41" s="58">
        <v>1116973</v>
      </c>
      <c r="E41" s="58">
        <v>1284091</v>
      </c>
      <c r="F41" s="58">
        <v>54943</v>
      </c>
      <c r="G41" s="58">
        <v>6193</v>
      </c>
      <c r="H41" s="58">
        <v>38078</v>
      </c>
      <c r="I41" s="58">
        <v>44398</v>
      </c>
      <c r="J41" s="65">
        <v>23427</v>
      </c>
      <c r="K41" s="58">
        <v>1945</v>
      </c>
      <c r="L41" s="58">
        <v>0</v>
      </c>
      <c r="M41" s="7">
        <f t="shared" si="0"/>
        <v>2570048</v>
      </c>
      <c r="O41" s="47"/>
      <c r="P41" s="66">
        <f>+M41+NOV!N41+OCT!N41</f>
        <v>6533916</v>
      </c>
    </row>
    <row r="42" spans="1:16">
      <c r="A42" s="42"/>
      <c r="C42" s="5" t="s">
        <v>115</v>
      </c>
      <c r="D42" s="58">
        <v>647117</v>
      </c>
      <c r="E42" s="58">
        <v>743937</v>
      </c>
      <c r="F42" s="58">
        <v>31832</v>
      </c>
      <c r="G42" s="58">
        <v>3588</v>
      </c>
      <c r="H42" s="58">
        <v>22060</v>
      </c>
      <c r="I42" s="58">
        <v>19259</v>
      </c>
      <c r="J42" s="65">
        <v>10162</v>
      </c>
      <c r="K42" s="58">
        <v>1127</v>
      </c>
      <c r="L42" s="58">
        <v>0</v>
      </c>
      <c r="M42" s="7">
        <f t="shared" si="0"/>
        <v>1479082</v>
      </c>
      <c r="O42" s="47"/>
      <c r="P42" s="66">
        <f>+M42+NOV!N42+OCT!N42</f>
        <v>3687341</v>
      </c>
    </row>
    <row r="43" spans="1:16">
      <c r="A43" s="42"/>
      <c r="C43" s="5" t="s">
        <v>116</v>
      </c>
      <c r="D43" s="58">
        <v>2740040</v>
      </c>
      <c r="E43" s="58">
        <v>3149996</v>
      </c>
      <c r="F43" s="58">
        <v>134781</v>
      </c>
      <c r="G43" s="58">
        <v>15192</v>
      </c>
      <c r="H43" s="58">
        <v>93408</v>
      </c>
      <c r="I43" s="58">
        <v>106431</v>
      </c>
      <c r="J43" s="65">
        <v>56160</v>
      </c>
      <c r="K43" s="58">
        <v>4772</v>
      </c>
      <c r="L43" s="58">
        <v>207148</v>
      </c>
      <c r="M43" s="7">
        <f t="shared" si="0"/>
        <v>6507928</v>
      </c>
      <c r="O43" s="47"/>
      <c r="P43" s="66">
        <f>+M43+NOV!N43+OCT!N43</f>
        <v>16063170</v>
      </c>
    </row>
    <row r="44" spans="1:16">
      <c r="A44" s="42"/>
      <c r="C44" s="5" t="s">
        <v>117</v>
      </c>
      <c r="D44" s="58">
        <v>1127819</v>
      </c>
      <c r="E44" s="58">
        <v>1296559</v>
      </c>
      <c r="F44" s="58">
        <v>55477</v>
      </c>
      <c r="G44" s="58">
        <v>6253</v>
      </c>
      <c r="H44" s="58">
        <v>38447</v>
      </c>
      <c r="I44" s="58">
        <v>56635</v>
      </c>
      <c r="J44" s="65">
        <v>29884</v>
      </c>
      <c r="K44" s="58">
        <v>1964</v>
      </c>
      <c r="L44" s="58">
        <v>0</v>
      </c>
      <c r="M44" s="7">
        <f t="shared" si="0"/>
        <v>2613038</v>
      </c>
      <c r="O44" s="47"/>
      <c r="P44" s="66">
        <f>+M44+NOV!N44+OCT!N44</f>
        <v>6460681</v>
      </c>
    </row>
    <row r="45" spans="1:16">
      <c r="A45" s="42"/>
      <c r="C45" s="5" t="s">
        <v>46</v>
      </c>
      <c r="D45" s="58">
        <v>2842199</v>
      </c>
      <c r="E45" s="58">
        <v>3267440</v>
      </c>
      <c r="F45" s="58">
        <v>139807</v>
      </c>
      <c r="G45" s="58">
        <v>15758</v>
      </c>
      <c r="H45" s="58">
        <v>96891</v>
      </c>
      <c r="I45" s="58">
        <v>141946</v>
      </c>
      <c r="J45" s="65">
        <v>74900</v>
      </c>
      <c r="K45" s="58">
        <v>4950</v>
      </c>
      <c r="L45" s="58">
        <v>0</v>
      </c>
      <c r="M45" s="7">
        <f t="shared" si="0"/>
        <v>6583891</v>
      </c>
      <c r="O45" s="47"/>
      <c r="P45" s="66">
        <f>+M45+NOV!N45+OCT!N45</f>
        <v>15896141</v>
      </c>
    </row>
    <row r="46" spans="1:16">
      <c r="A46" s="42"/>
      <c r="C46" s="5" t="s">
        <v>47</v>
      </c>
      <c r="D46" s="58">
        <v>1220488</v>
      </c>
      <c r="E46" s="58">
        <v>1403094</v>
      </c>
      <c r="F46" s="58">
        <v>60035</v>
      </c>
      <c r="G46" s="58">
        <v>6767</v>
      </c>
      <c r="H46" s="58">
        <v>41607</v>
      </c>
      <c r="I46" s="58">
        <v>60444</v>
      </c>
      <c r="J46" s="65">
        <v>31895</v>
      </c>
      <c r="K46" s="58">
        <v>2126</v>
      </c>
      <c r="L46" s="58">
        <v>138851</v>
      </c>
      <c r="M46" s="7">
        <f t="shared" si="0"/>
        <v>2965307</v>
      </c>
      <c r="O46" s="47"/>
      <c r="P46" s="66">
        <f>+M46+NOV!N46+OCT!N46</f>
        <v>7114309</v>
      </c>
    </row>
    <row r="47" spans="1:16">
      <c r="A47" s="42"/>
      <c r="C47" s="5" t="s">
        <v>48</v>
      </c>
      <c r="D47" s="58">
        <v>4754549</v>
      </c>
      <c r="E47" s="58">
        <v>5465910</v>
      </c>
      <c r="F47" s="58">
        <v>233875</v>
      </c>
      <c r="G47" s="58">
        <v>26361</v>
      </c>
      <c r="H47" s="58">
        <v>162083</v>
      </c>
      <c r="I47" s="58">
        <v>239462</v>
      </c>
      <c r="J47" s="65">
        <v>126356</v>
      </c>
      <c r="K47" s="58">
        <v>8280</v>
      </c>
      <c r="L47" s="58">
        <v>257598</v>
      </c>
      <c r="M47" s="7">
        <f t="shared" si="0"/>
        <v>11274474</v>
      </c>
      <c r="O47" s="47"/>
      <c r="P47" s="66">
        <f>+M47+NOV!N47+OCT!N47</f>
        <v>28072057</v>
      </c>
    </row>
    <row r="48" spans="1:16">
      <c r="A48" s="42"/>
      <c r="C48" s="5" t="s">
        <v>118</v>
      </c>
      <c r="D48" s="58">
        <v>4239691</v>
      </c>
      <c r="E48" s="58">
        <v>4874021</v>
      </c>
      <c r="F48" s="58">
        <v>208549</v>
      </c>
      <c r="G48" s="58">
        <v>23506</v>
      </c>
      <c r="H48" s="58">
        <v>144531</v>
      </c>
      <c r="I48" s="58">
        <v>217532</v>
      </c>
      <c r="J48" s="65">
        <v>114785</v>
      </c>
      <c r="K48" s="58">
        <v>7384</v>
      </c>
      <c r="L48" s="58">
        <v>1107314</v>
      </c>
      <c r="M48" s="7">
        <f t="shared" si="0"/>
        <v>10937313</v>
      </c>
      <c r="O48" s="47"/>
      <c r="P48" s="66">
        <f>+M48+NOV!N48+OCT!N48</f>
        <v>25674651</v>
      </c>
    </row>
    <row r="49" spans="1:16">
      <c r="A49" s="42"/>
      <c r="C49" s="5" t="s">
        <v>119</v>
      </c>
      <c r="D49" s="58">
        <v>1651396</v>
      </c>
      <c r="E49" s="58">
        <v>1898473</v>
      </c>
      <c r="F49" s="58">
        <v>81232</v>
      </c>
      <c r="G49" s="58">
        <v>9156</v>
      </c>
      <c r="H49" s="58">
        <v>56296</v>
      </c>
      <c r="I49" s="58">
        <v>77457</v>
      </c>
      <c r="J49" s="65">
        <v>40872</v>
      </c>
      <c r="K49" s="58">
        <v>2876</v>
      </c>
      <c r="L49" s="58">
        <v>0</v>
      </c>
      <c r="M49" s="7">
        <f t="shared" si="0"/>
        <v>3817758</v>
      </c>
      <c r="O49" s="47"/>
      <c r="P49" s="66">
        <f>+M49+NOV!N49+OCT!N49</f>
        <v>9428106</v>
      </c>
    </row>
    <row r="50" spans="1:16">
      <c r="A50" s="42"/>
      <c r="C50" s="5" t="s">
        <v>120</v>
      </c>
      <c r="D50" s="58">
        <v>409884</v>
      </c>
      <c r="E50" s="58">
        <v>471211</v>
      </c>
      <c r="F50" s="58">
        <v>20162</v>
      </c>
      <c r="G50" s="58">
        <v>2273</v>
      </c>
      <c r="H50" s="58">
        <v>13973</v>
      </c>
      <c r="I50" s="58">
        <v>12415</v>
      </c>
      <c r="J50" s="65">
        <v>6551</v>
      </c>
      <c r="K50" s="58">
        <v>714</v>
      </c>
      <c r="L50" s="58">
        <v>24536</v>
      </c>
      <c r="M50" s="7">
        <f t="shared" si="0"/>
        <v>961719</v>
      </c>
      <c r="O50" s="47"/>
      <c r="P50" s="66">
        <f>+M50+NOV!N50+OCT!N50</f>
        <v>2387756</v>
      </c>
    </row>
    <row r="51" spans="1:16">
      <c r="A51" s="42"/>
      <c r="C51" s="5" t="s">
        <v>52</v>
      </c>
      <c r="D51" s="58">
        <v>4580144</v>
      </c>
      <c r="E51" s="58">
        <v>5265413</v>
      </c>
      <c r="F51" s="58">
        <v>225296</v>
      </c>
      <c r="G51" s="58">
        <v>25394</v>
      </c>
      <c r="H51" s="58">
        <v>156137</v>
      </c>
      <c r="I51" s="58">
        <v>214235</v>
      </c>
      <c r="J51" s="65">
        <v>113045</v>
      </c>
      <c r="K51" s="58">
        <v>7977</v>
      </c>
      <c r="L51" s="58">
        <v>417438</v>
      </c>
      <c r="M51" s="7">
        <f t="shared" si="0"/>
        <v>11005079</v>
      </c>
      <c r="O51" s="47"/>
      <c r="P51" s="66">
        <f>+M51+NOV!N51+OCT!N51</f>
        <v>26824120</v>
      </c>
    </row>
    <row r="52" spans="1:16">
      <c r="A52" s="42"/>
      <c r="C52" s="5" t="s">
        <v>121</v>
      </c>
      <c r="D52" s="58">
        <v>272776</v>
      </c>
      <c r="E52" s="58">
        <v>313588</v>
      </c>
      <c r="F52" s="58">
        <v>13418</v>
      </c>
      <c r="G52" s="58">
        <v>1512</v>
      </c>
      <c r="H52" s="58">
        <v>9299</v>
      </c>
      <c r="I52" s="58">
        <v>7047</v>
      </c>
      <c r="J52" s="65">
        <v>3718</v>
      </c>
      <c r="K52" s="58">
        <v>475</v>
      </c>
      <c r="L52" s="58">
        <v>0</v>
      </c>
      <c r="M52" s="7">
        <f t="shared" si="0"/>
        <v>621833</v>
      </c>
      <c r="O52" s="47"/>
      <c r="P52" s="66">
        <f>+M52+NOV!N52+OCT!N52</f>
        <v>1535554</v>
      </c>
    </row>
    <row r="53" spans="1:16">
      <c r="A53" s="42"/>
      <c r="C53" s="5" t="s">
        <v>54</v>
      </c>
      <c r="D53" s="58">
        <v>1263234</v>
      </c>
      <c r="E53" s="58">
        <v>1452235</v>
      </c>
      <c r="F53" s="58">
        <v>62139</v>
      </c>
      <c r="G53" s="58">
        <v>7004</v>
      </c>
      <c r="H53" s="58">
        <v>43064</v>
      </c>
      <c r="I53" s="58">
        <v>55923</v>
      </c>
      <c r="J53" s="65">
        <v>29509</v>
      </c>
      <c r="K53" s="58">
        <v>2200</v>
      </c>
      <c r="L53" s="58">
        <v>437358</v>
      </c>
      <c r="M53" s="7">
        <f t="shared" si="0"/>
        <v>3352666</v>
      </c>
      <c r="O53" s="47"/>
      <c r="P53" s="66">
        <f>+M53+NOV!N53+OCT!N53</f>
        <v>8133493</v>
      </c>
    </row>
    <row r="54" spans="1:16">
      <c r="A54" s="42"/>
      <c r="C54" s="5" t="s">
        <v>122</v>
      </c>
      <c r="D54" s="58">
        <v>891145</v>
      </c>
      <c r="E54" s="58">
        <v>1024475</v>
      </c>
      <c r="F54" s="58">
        <v>43835</v>
      </c>
      <c r="G54" s="58">
        <v>4941</v>
      </c>
      <c r="H54" s="58">
        <v>30379</v>
      </c>
      <c r="I54" s="58">
        <v>32094</v>
      </c>
      <c r="J54" s="65">
        <v>16935</v>
      </c>
      <c r="K54" s="58">
        <v>1552</v>
      </c>
      <c r="L54" s="58">
        <v>370314</v>
      </c>
      <c r="M54" s="7">
        <f t="shared" si="0"/>
        <v>2415670</v>
      </c>
      <c r="O54" s="47"/>
      <c r="P54" s="66">
        <f>+M54+NOV!N54+OCT!N54</f>
        <v>5466083</v>
      </c>
    </row>
    <row r="55" spans="1:16">
      <c r="A55" s="42"/>
      <c r="C55" s="5" t="s">
        <v>56</v>
      </c>
      <c r="D55" s="58">
        <v>860110</v>
      </c>
      <c r="E55" s="58">
        <v>1037549</v>
      </c>
      <c r="F55" s="58">
        <v>42309</v>
      </c>
      <c r="G55" s="58">
        <v>4769</v>
      </c>
      <c r="H55" s="58">
        <v>29321</v>
      </c>
      <c r="I55" s="58">
        <v>28200</v>
      </c>
      <c r="J55" s="65">
        <v>14880</v>
      </c>
      <c r="K55" s="58">
        <v>1498</v>
      </c>
      <c r="L55" s="58">
        <v>123674</v>
      </c>
      <c r="M55" s="7">
        <f t="shared" si="0"/>
        <v>2142310</v>
      </c>
      <c r="O55" s="47"/>
      <c r="P55" s="66">
        <f>+M55+NOV!N55+OCT!N55</f>
        <v>5045320</v>
      </c>
    </row>
    <row r="56" spans="1:16">
      <c r="A56" s="42"/>
      <c r="C56" s="5" t="s">
        <v>123</v>
      </c>
      <c r="D56" s="58">
        <v>680671</v>
      </c>
      <c r="E56" s="58">
        <v>782511</v>
      </c>
      <c r="F56" s="58">
        <v>33482</v>
      </c>
      <c r="G56" s="58">
        <v>3774</v>
      </c>
      <c r="H56" s="58">
        <v>23204</v>
      </c>
      <c r="I56" s="58">
        <v>22498</v>
      </c>
      <c r="J56" s="65">
        <v>11872</v>
      </c>
      <c r="K56" s="58">
        <v>1185</v>
      </c>
      <c r="L56" s="58">
        <v>0</v>
      </c>
      <c r="M56" s="7">
        <f t="shared" si="0"/>
        <v>1559197</v>
      </c>
      <c r="O56" s="47"/>
      <c r="P56" s="66">
        <f>+M56+NOV!N56+OCT!N56</f>
        <v>3869202</v>
      </c>
    </row>
    <row r="57" spans="1:16">
      <c r="A57" s="42"/>
      <c r="C57" s="5" t="s">
        <v>124</v>
      </c>
      <c r="D57" s="58">
        <v>2245325</v>
      </c>
      <c r="E57" s="58">
        <v>2581265</v>
      </c>
      <c r="F57" s="58">
        <v>110447</v>
      </c>
      <c r="G57" s="58">
        <v>12449</v>
      </c>
      <c r="H57" s="58">
        <v>76543</v>
      </c>
      <c r="I57" s="58">
        <v>98170</v>
      </c>
      <c r="J57" s="65">
        <v>51801</v>
      </c>
      <c r="K57" s="58">
        <v>3910</v>
      </c>
      <c r="L57" s="58">
        <v>566244</v>
      </c>
      <c r="M57" s="7">
        <f t="shared" si="0"/>
        <v>5746154</v>
      </c>
      <c r="O57" s="47"/>
      <c r="P57" s="66">
        <f>+M57+NOV!N57+OCT!N57</f>
        <v>13964318</v>
      </c>
    </row>
    <row r="58" spans="1:16">
      <c r="A58" s="42"/>
      <c r="C58" s="5" t="s">
        <v>83</v>
      </c>
      <c r="D58" s="58">
        <v>1132726</v>
      </c>
      <c r="E58" s="58">
        <v>1302201</v>
      </c>
      <c r="F58" s="58">
        <v>55719</v>
      </c>
      <c r="G58" s="58">
        <v>6280</v>
      </c>
      <c r="H58" s="58">
        <v>38615</v>
      </c>
      <c r="I58" s="58">
        <v>58841</v>
      </c>
      <c r="J58" s="65">
        <v>31049</v>
      </c>
      <c r="K58" s="58">
        <v>1973</v>
      </c>
      <c r="L58" s="58">
        <v>0</v>
      </c>
      <c r="M58" s="7">
        <f t="shared" si="0"/>
        <v>2627404</v>
      </c>
      <c r="O58" s="47"/>
      <c r="P58" s="66">
        <f>+M58+NOV!N58+OCT!N58</f>
        <v>6499718</v>
      </c>
    </row>
    <row r="59" spans="1:16">
      <c r="A59" s="42"/>
      <c r="C59" s="5" t="s">
        <v>125</v>
      </c>
      <c r="D59" s="58">
        <v>426439</v>
      </c>
      <c r="E59" s="58">
        <v>490243</v>
      </c>
      <c r="F59" s="58">
        <v>20976</v>
      </c>
      <c r="G59" s="58">
        <v>2364</v>
      </c>
      <c r="H59" s="58">
        <v>14537</v>
      </c>
      <c r="I59" s="58">
        <v>12916</v>
      </c>
      <c r="J59" s="65">
        <v>6815</v>
      </c>
      <c r="K59" s="58">
        <v>743</v>
      </c>
      <c r="L59" s="58">
        <v>0</v>
      </c>
      <c r="M59" s="7">
        <f t="shared" si="0"/>
        <v>975033</v>
      </c>
      <c r="O59" s="47"/>
      <c r="P59" s="66">
        <f>+M59+NOV!N59+OCT!N59</f>
        <v>2434901</v>
      </c>
    </row>
    <row r="60" spans="1:16">
      <c r="A60" s="42"/>
      <c r="C60" s="5" t="s">
        <v>126</v>
      </c>
      <c r="D60" s="58">
        <v>3828564</v>
      </c>
      <c r="E60" s="58">
        <v>4401382</v>
      </c>
      <c r="F60" s="58">
        <v>188326</v>
      </c>
      <c r="G60" s="58">
        <v>21227</v>
      </c>
      <c r="H60" s="58">
        <v>130516</v>
      </c>
      <c r="I60" s="58">
        <v>131370</v>
      </c>
      <c r="J60" s="65">
        <v>69320</v>
      </c>
      <c r="K60" s="58">
        <v>6668</v>
      </c>
      <c r="L60" s="58">
        <v>939834</v>
      </c>
      <c r="M60" s="7">
        <f t="shared" si="0"/>
        <v>9717207</v>
      </c>
      <c r="O60" s="47"/>
      <c r="P60" s="66">
        <f>+M60+NOV!N60+OCT!N60</f>
        <v>25157135</v>
      </c>
    </row>
    <row r="61" spans="1:16">
      <c r="A61" s="42"/>
      <c r="C61" s="5" t="s">
        <v>60</v>
      </c>
      <c r="D61" s="58">
        <v>762501</v>
      </c>
      <c r="E61" s="58">
        <v>876584</v>
      </c>
      <c r="F61" s="58">
        <v>37507</v>
      </c>
      <c r="G61" s="58">
        <v>4228</v>
      </c>
      <c r="H61" s="58">
        <v>25994</v>
      </c>
      <c r="I61" s="58">
        <v>34647</v>
      </c>
      <c r="J61" s="65">
        <v>18283</v>
      </c>
      <c r="K61" s="58">
        <v>1328</v>
      </c>
      <c r="L61" s="58">
        <v>26210</v>
      </c>
      <c r="M61" s="7">
        <f t="shared" si="0"/>
        <v>1787282</v>
      </c>
      <c r="O61" s="47"/>
      <c r="P61" s="66">
        <f>+M61+NOV!N61+OCT!N61</f>
        <v>5213647</v>
      </c>
    </row>
    <row r="62" spans="1:16">
      <c r="A62" s="42"/>
      <c r="C62" s="5" t="s">
        <v>61</v>
      </c>
      <c r="D62" s="58">
        <v>3241346</v>
      </c>
      <c r="E62" s="58">
        <v>3726307</v>
      </c>
      <c r="F62" s="58">
        <v>159440</v>
      </c>
      <c r="G62" s="58">
        <v>17971</v>
      </c>
      <c r="H62" s="58">
        <v>110498</v>
      </c>
      <c r="I62" s="58">
        <v>131865</v>
      </c>
      <c r="J62" s="65">
        <v>69581</v>
      </c>
      <c r="K62" s="58">
        <v>5645</v>
      </c>
      <c r="L62" s="58">
        <v>2638400</v>
      </c>
      <c r="M62" s="7">
        <f t="shared" si="0"/>
        <v>10101053</v>
      </c>
      <c r="O62" s="47"/>
      <c r="P62" s="66">
        <f>+M62+NOV!N62+OCT!N62</f>
        <v>20997269</v>
      </c>
    </row>
    <row r="63" spans="1:16">
      <c r="A63" s="42"/>
      <c r="C63" s="5" t="s">
        <v>127</v>
      </c>
      <c r="D63" s="58">
        <v>1324777</v>
      </c>
      <c r="E63" s="58">
        <v>1522987</v>
      </c>
      <c r="F63" s="58">
        <v>65165</v>
      </c>
      <c r="G63" s="58">
        <v>7345</v>
      </c>
      <c r="H63" s="58">
        <v>45162</v>
      </c>
      <c r="I63" s="58">
        <v>64762</v>
      </c>
      <c r="J63" s="65">
        <v>34173</v>
      </c>
      <c r="K63" s="58">
        <v>2307</v>
      </c>
      <c r="L63" s="58">
        <v>0</v>
      </c>
      <c r="M63" s="7">
        <f t="shared" si="0"/>
        <v>3066678</v>
      </c>
      <c r="O63" s="47"/>
      <c r="P63" s="66">
        <f>+M63+NOV!N63+OCT!N63</f>
        <v>7589627</v>
      </c>
    </row>
    <row r="64" spans="1:16">
      <c r="A64" s="42"/>
      <c r="C64" s="5" t="s">
        <v>128</v>
      </c>
      <c r="D64" s="58">
        <v>937621</v>
      </c>
      <c r="E64" s="58">
        <v>1115912</v>
      </c>
      <c r="F64" s="58">
        <v>46121</v>
      </c>
      <c r="G64" s="58">
        <v>5199</v>
      </c>
      <c r="H64" s="58">
        <v>31964</v>
      </c>
      <c r="I64" s="58">
        <v>45495</v>
      </c>
      <c r="J64" s="65">
        <v>24006</v>
      </c>
      <c r="K64" s="58">
        <v>1633</v>
      </c>
      <c r="L64" s="58">
        <v>0</v>
      </c>
      <c r="M64" s="7">
        <f t="shared" si="0"/>
        <v>2207951</v>
      </c>
      <c r="O64" s="47"/>
      <c r="P64" s="66">
        <f>+M64+NOV!N64+OCT!N64</f>
        <v>5388706</v>
      </c>
    </row>
    <row r="65" spans="1:16">
      <c r="A65" s="42"/>
      <c r="C65" s="5" t="s">
        <v>64</v>
      </c>
      <c r="D65" s="58">
        <v>1286042</v>
      </c>
      <c r="E65" s="58">
        <v>1478455</v>
      </c>
      <c r="F65" s="58">
        <v>63260</v>
      </c>
      <c r="G65" s="58">
        <v>7130</v>
      </c>
      <c r="H65" s="58">
        <v>43841</v>
      </c>
      <c r="I65" s="58">
        <v>64238</v>
      </c>
      <c r="J65" s="65">
        <v>33897</v>
      </c>
      <c r="K65" s="58">
        <v>2240</v>
      </c>
      <c r="L65" s="58">
        <v>0</v>
      </c>
      <c r="M65" s="7">
        <f t="shared" si="0"/>
        <v>2979103</v>
      </c>
      <c r="O65" s="47"/>
      <c r="P65" s="66">
        <f>+M65+NOV!N65+OCT!N65</f>
        <v>7343197</v>
      </c>
    </row>
    <row r="66" spans="1:16">
      <c r="A66" s="42"/>
      <c r="C66" s="5" t="s">
        <v>65</v>
      </c>
      <c r="D66" s="58">
        <v>2489453</v>
      </c>
      <c r="E66" s="58">
        <v>2861919</v>
      </c>
      <c r="F66" s="58">
        <v>122455</v>
      </c>
      <c r="G66" s="58">
        <v>13802</v>
      </c>
      <c r="H66" s="58">
        <v>84866</v>
      </c>
      <c r="I66" s="58">
        <v>104707</v>
      </c>
      <c r="J66" s="65">
        <v>55251</v>
      </c>
      <c r="K66" s="58">
        <v>4336</v>
      </c>
      <c r="L66" s="58">
        <v>0</v>
      </c>
      <c r="M66" s="7">
        <f t="shared" si="0"/>
        <v>5736789</v>
      </c>
      <c r="O66" s="47"/>
      <c r="P66" s="66">
        <f>+M66+NOV!N66+OCT!N66</f>
        <v>14229802</v>
      </c>
    </row>
    <row r="67" spans="1:16" ht="13.5" thickBot="1">
      <c r="A67" s="42"/>
      <c r="C67" s="5" t="s">
        <v>66</v>
      </c>
      <c r="D67" s="58">
        <v>11020902</v>
      </c>
      <c r="E67" s="58">
        <v>12669817</v>
      </c>
      <c r="F67" s="58">
        <v>542114</v>
      </c>
      <c r="G67" s="58">
        <v>61104</v>
      </c>
      <c r="H67" s="58">
        <v>375703</v>
      </c>
      <c r="I67" s="58">
        <v>497907</v>
      </c>
      <c r="J67" s="65">
        <v>262730</v>
      </c>
      <c r="K67" s="58">
        <v>19194</v>
      </c>
      <c r="L67" s="58">
        <v>4834549</v>
      </c>
      <c r="M67" s="7">
        <f t="shared" si="0"/>
        <v>30284020</v>
      </c>
      <c r="O67" s="47"/>
      <c r="P67" s="66">
        <f>+M67+NOV!N67+OCT!N67</f>
        <v>69832116</v>
      </c>
    </row>
    <row r="68" spans="1:16" ht="15.75" customHeight="1">
      <c r="A68" s="42"/>
      <c r="C68" s="8" t="s">
        <v>67</v>
      </c>
      <c r="D68" s="59">
        <f t="shared" ref="D68:L68" si="1">SUM(D10:D67)</f>
        <v>125277225</v>
      </c>
      <c r="E68" s="59">
        <f t="shared" si="1"/>
        <v>145138577</v>
      </c>
      <c r="F68" s="59">
        <f t="shared" si="1"/>
        <v>6162342</v>
      </c>
      <c r="G68" s="59">
        <f t="shared" si="1"/>
        <v>694586</v>
      </c>
      <c r="H68" s="59">
        <f t="shared" si="1"/>
        <v>4270708</v>
      </c>
      <c r="I68" s="59">
        <f t="shared" si="1"/>
        <v>5493209</v>
      </c>
      <c r="J68" s="59">
        <f t="shared" si="1"/>
        <v>2898591</v>
      </c>
      <c r="K68" s="59">
        <f t="shared" si="1"/>
        <v>218183</v>
      </c>
      <c r="L68" s="59">
        <f t="shared" si="1"/>
        <v>30727414</v>
      </c>
      <c r="M68" s="9">
        <f t="shared" si="0"/>
        <v>320880835</v>
      </c>
      <c r="O68" s="47"/>
    </row>
    <row r="69" spans="1:16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>
        <f>+M68-ACUMPAR!O28</f>
        <v>0</v>
      </c>
      <c r="N69" s="1" t="s">
        <v>9</v>
      </c>
      <c r="O69" s="47"/>
    </row>
    <row r="70" spans="1:16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6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/>
      <c r="O71" s="47"/>
    </row>
    <row r="72" spans="1:16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3"/>
    </row>
    <row r="73" spans="1:16" ht="13.5" thickTop="1"/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15748031496062992" right="0.23622047244094491" top="0.23622047244094491" bottom="0.31496062992125984" header="0" footer="0"/>
  <pageSetup scale="60" orientation="landscape" horizontalDpi="300" verticalDpi="300" r:id="rId1"/>
  <headerFooter alignWithMargins="0">
    <oddFooter>FEDERACION.xls&amp;RPágina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O73"/>
  <sheetViews>
    <sheetView view="pageBreakPreview" zoomScale="75" zoomScaleNormal="100" workbookViewId="0"/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8.72656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2" width="18.7265625" style="12" customWidth="1"/>
    <col min="13" max="13" width="21.54296875" style="12" customWidth="1"/>
    <col min="14" max="14" width="4" style="1" customWidth="1"/>
    <col min="15" max="15" width="1.26953125" style="1" customWidth="1"/>
    <col min="16" max="16384" width="11.453125" style="1"/>
  </cols>
  <sheetData>
    <row r="1" spans="1:15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5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5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5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5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5" ht="15.75" customHeight="1">
      <c r="A6" s="42"/>
      <c r="C6" s="141" t="s">
        <v>155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5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5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5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</row>
    <row r="10" spans="1:15">
      <c r="A10" s="42"/>
      <c r="C10" s="5" t="s">
        <v>100</v>
      </c>
      <c r="D10" s="58">
        <f>+OCT!D10+NOV!D10+DIC!D10</f>
        <v>1930307</v>
      </c>
      <c r="E10" s="58">
        <f>+OCT!E10+NOV!E10+DIC!E10</f>
        <v>1480516</v>
      </c>
      <c r="F10" s="58">
        <f>+OCT!F10+NOV!F10+DIC!F10</f>
        <v>73355</v>
      </c>
      <c r="G10" s="58">
        <f>+OCT!G10+NOV!G10+DIC!G10</f>
        <v>12484</v>
      </c>
      <c r="H10" s="58">
        <f>+OCT!H10+NOV!H10+DIC!H10</f>
        <v>101282</v>
      </c>
      <c r="I10" s="58">
        <f>+OCT!I10+NOV!I10+DIC!I10</f>
        <v>67311</v>
      </c>
      <c r="J10" s="58">
        <f>+OCT!J10+NOV!J10+DIC!J10</f>
        <v>37296</v>
      </c>
      <c r="K10" s="58">
        <f>+OCT!K10+NOV!K10+DIC!K10</f>
        <v>3446</v>
      </c>
      <c r="L10" s="58">
        <f>+OCT!L10+NOV!L10+DIC!L10</f>
        <v>0</v>
      </c>
      <c r="M10" s="7">
        <f t="shared" ref="M10:M41" si="0">SUM(D10:L10)</f>
        <v>3705997</v>
      </c>
      <c r="O10" s="47"/>
    </row>
    <row r="11" spans="1:15">
      <c r="A11" s="42"/>
      <c r="C11" s="5" t="s">
        <v>12</v>
      </c>
      <c r="D11" s="58">
        <f>+OCT!D11+NOV!D11+DIC!D11</f>
        <v>1601771</v>
      </c>
      <c r="E11" s="58">
        <f>+OCT!E11+NOV!E11+DIC!E11</f>
        <v>1229816</v>
      </c>
      <c r="F11" s="58">
        <f>+OCT!F11+NOV!F11+DIC!F11</f>
        <v>60908</v>
      </c>
      <c r="G11" s="58">
        <f>+OCT!G11+NOV!G11+DIC!G11</f>
        <v>10356</v>
      </c>
      <c r="H11" s="58">
        <f>+OCT!H11+NOV!H11+DIC!H11</f>
        <v>83983</v>
      </c>
      <c r="I11" s="58">
        <f>+OCT!I11+NOV!I11+DIC!I11</f>
        <v>54238</v>
      </c>
      <c r="J11" s="58">
        <f>+OCT!J11+NOV!J11+DIC!J11</f>
        <v>30048</v>
      </c>
      <c r="K11" s="58">
        <f>+OCT!K11+NOV!K11+DIC!K11</f>
        <v>2859</v>
      </c>
      <c r="L11" s="58">
        <f>+OCT!L11+NOV!L11+DIC!L11</f>
        <v>0</v>
      </c>
      <c r="M11" s="7">
        <f t="shared" si="0"/>
        <v>3073979</v>
      </c>
      <c r="O11" s="47"/>
    </row>
    <row r="12" spans="1:15">
      <c r="A12" s="42"/>
      <c r="C12" s="5" t="s">
        <v>101</v>
      </c>
      <c r="D12" s="58">
        <f>+OCT!D12+NOV!D12+DIC!D12</f>
        <v>1284405</v>
      </c>
      <c r="E12" s="58">
        <f>+OCT!E12+NOV!E12+DIC!E12</f>
        <v>983722</v>
      </c>
      <c r="F12" s="58">
        <f>+OCT!F12+NOV!F12+DIC!F12</f>
        <v>48769</v>
      </c>
      <c r="G12" s="58">
        <f>+OCT!G12+NOV!G12+DIC!G12</f>
        <v>8310</v>
      </c>
      <c r="H12" s="58">
        <f>+OCT!H12+NOV!H12+DIC!H12</f>
        <v>67459</v>
      </c>
      <c r="I12" s="58">
        <f>+OCT!I12+NOV!I12+DIC!I12</f>
        <v>32493</v>
      </c>
      <c r="J12" s="58">
        <f>+OCT!J12+NOV!J12+DIC!J12</f>
        <v>17987</v>
      </c>
      <c r="K12" s="58">
        <f>+OCT!K12+NOV!K12+DIC!K12</f>
        <v>2294</v>
      </c>
      <c r="L12" s="58">
        <f>+OCT!L12+NOV!L12+DIC!L12</f>
        <v>171881</v>
      </c>
      <c r="M12" s="7">
        <f t="shared" si="0"/>
        <v>2617320</v>
      </c>
      <c r="O12" s="47"/>
    </row>
    <row r="13" spans="1:15">
      <c r="A13" s="42"/>
      <c r="C13" s="5" t="s">
        <v>102</v>
      </c>
      <c r="D13" s="58">
        <f>+OCT!D13+NOV!D13+DIC!D13</f>
        <v>1480663</v>
      </c>
      <c r="E13" s="58">
        <f>+OCT!E13+NOV!E13+DIC!E13</f>
        <v>1136529</v>
      </c>
      <c r="F13" s="58">
        <f>+OCT!F13+NOV!F13+DIC!F13</f>
        <v>56295</v>
      </c>
      <c r="G13" s="58">
        <f>+OCT!G13+NOV!G13+DIC!G13</f>
        <v>9574</v>
      </c>
      <c r="H13" s="58">
        <f>+OCT!H13+NOV!H13+DIC!H13</f>
        <v>77647</v>
      </c>
      <c r="I13" s="58">
        <f>+OCT!I13+NOV!I13+DIC!I13</f>
        <v>49415</v>
      </c>
      <c r="J13" s="58">
        <f>+OCT!J13+NOV!J13+DIC!J13</f>
        <v>27383</v>
      </c>
      <c r="K13" s="58">
        <f>+OCT!K13+NOV!K13+DIC!K13</f>
        <v>2642</v>
      </c>
      <c r="L13" s="58">
        <f>+OCT!L13+NOV!L13+DIC!L13</f>
        <v>0</v>
      </c>
      <c r="M13" s="7">
        <f t="shared" si="0"/>
        <v>2840148</v>
      </c>
      <c r="O13" s="47"/>
    </row>
    <row r="14" spans="1:15">
      <c r="A14" s="42"/>
      <c r="C14" s="5" t="s">
        <v>103</v>
      </c>
      <c r="D14" s="58">
        <f>+OCT!D14+NOV!D14+DIC!D14</f>
        <v>9736145</v>
      </c>
      <c r="E14" s="58">
        <f>+OCT!E14+NOV!E14+DIC!E14</f>
        <v>7413347</v>
      </c>
      <c r="F14" s="58">
        <f>+OCT!F14+NOV!F14+DIC!F14</f>
        <v>368411</v>
      </c>
      <c r="G14" s="58">
        <f>+OCT!G14+NOV!G14+DIC!G14</f>
        <v>63096</v>
      </c>
      <c r="H14" s="58">
        <f>+OCT!H14+NOV!H14+DIC!H14</f>
        <v>513450</v>
      </c>
      <c r="I14" s="58">
        <f>+OCT!I14+NOV!I14+DIC!I14</f>
        <v>426435</v>
      </c>
      <c r="J14" s="58">
        <f>+OCT!J14+NOV!J14+DIC!J14</f>
        <v>236600</v>
      </c>
      <c r="K14" s="58">
        <f>+OCT!K14+NOV!K14+DIC!K14</f>
        <v>17388</v>
      </c>
      <c r="L14" s="58">
        <f>+OCT!L14+NOV!L14+DIC!L14</f>
        <v>3325226</v>
      </c>
      <c r="M14" s="7">
        <f t="shared" si="0"/>
        <v>22100098</v>
      </c>
      <c r="O14" s="47"/>
    </row>
    <row r="15" spans="1:15">
      <c r="A15" s="42"/>
      <c r="C15" s="5" t="s">
        <v>104</v>
      </c>
      <c r="D15" s="58">
        <f>+OCT!D15+NOV!D15+DIC!D15</f>
        <v>2065605</v>
      </c>
      <c r="E15" s="58">
        <f>+OCT!E15+NOV!E15+DIC!E15</f>
        <v>1585217</v>
      </c>
      <c r="F15" s="58">
        <f>+OCT!F15+NOV!F15+DIC!F15</f>
        <v>78523</v>
      </c>
      <c r="G15" s="58">
        <f>+OCT!G15+NOV!G15+DIC!G15</f>
        <v>13357</v>
      </c>
      <c r="H15" s="58">
        <f>+OCT!H15+NOV!H15+DIC!H15</f>
        <v>108336</v>
      </c>
      <c r="I15" s="58">
        <f>+OCT!I15+NOV!I15+DIC!I15</f>
        <v>82566</v>
      </c>
      <c r="J15" s="58">
        <f>+OCT!J15+NOV!J15+DIC!J15</f>
        <v>45752</v>
      </c>
      <c r="K15" s="58">
        <f>+OCT!K15+NOV!K15+DIC!K15</f>
        <v>3688</v>
      </c>
      <c r="L15" s="58">
        <f>+OCT!L15+NOV!L15+DIC!L15</f>
        <v>0</v>
      </c>
      <c r="M15" s="7">
        <f t="shared" si="0"/>
        <v>3983044</v>
      </c>
      <c r="O15" s="47"/>
    </row>
    <row r="16" spans="1:15">
      <c r="A16" s="42"/>
      <c r="C16" s="5" t="s">
        <v>105</v>
      </c>
      <c r="D16" s="58">
        <f>+OCT!D16+NOV!D16+DIC!D16</f>
        <v>4083005</v>
      </c>
      <c r="E16" s="58">
        <f>+OCT!E16+NOV!E16+DIC!E16</f>
        <v>3130784</v>
      </c>
      <c r="F16" s="58">
        <f>+OCT!F16+NOV!F16+DIC!F16</f>
        <v>155140</v>
      </c>
      <c r="G16" s="58">
        <f>+OCT!G16+NOV!G16+DIC!G16</f>
        <v>26407</v>
      </c>
      <c r="H16" s="58">
        <f>+OCT!H16+NOV!H16+DIC!H16</f>
        <v>214272</v>
      </c>
      <c r="I16" s="58">
        <f>+OCT!I16+NOV!I16+DIC!I16</f>
        <v>136352</v>
      </c>
      <c r="J16" s="58">
        <f>+OCT!J16+NOV!J16+DIC!J16</f>
        <v>75507</v>
      </c>
      <c r="K16" s="58">
        <f>+OCT!K16+NOV!K16+DIC!K16</f>
        <v>7290</v>
      </c>
      <c r="L16" s="58">
        <f>+OCT!L16+NOV!L16+DIC!L16</f>
        <v>390921</v>
      </c>
      <c r="M16" s="7">
        <f t="shared" si="0"/>
        <v>8219678</v>
      </c>
      <c r="O16" s="47"/>
    </row>
    <row r="17" spans="1:15">
      <c r="A17" s="42"/>
      <c r="C17" s="5" t="s">
        <v>18</v>
      </c>
      <c r="D17" s="58">
        <f>+OCT!D17+NOV!D17+DIC!D17</f>
        <v>2662881</v>
      </c>
      <c r="E17" s="58">
        <f>+OCT!E17+NOV!E17+DIC!E17</f>
        <v>2043536</v>
      </c>
      <c r="F17" s="58">
        <f>+OCT!F17+NOV!F17+DIC!F17</f>
        <v>101230</v>
      </c>
      <c r="G17" s="58">
        <f>+OCT!G17+NOV!G17+DIC!G17</f>
        <v>17219</v>
      </c>
      <c r="H17" s="58">
        <f>+OCT!H17+NOV!H17+DIC!H17</f>
        <v>139666</v>
      </c>
      <c r="I17" s="58">
        <f>+OCT!I17+NOV!I17+DIC!I17</f>
        <v>122453</v>
      </c>
      <c r="J17" s="58">
        <f>+OCT!J17+NOV!J17+DIC!J17</f>
        <v>67942</v>
      </c>
      <c r="K17" s="58">
        <f>+OCT!K17+NOV!K17+DIC!K17</f>
        <v>4754</v>
      </c>
      <c r="L17" s="58">
        <f>+OCT!L17+NOV!L17+DIC!L17</f>
        <v>5034</v>
      </c>
      <c r="M17" s="7">
        <f t="shared" si="0"/>
        <v>5164715</v>
      </c>
      <c r="O17" s="47"/>
    </row>
    <row r="18" spans="1:15">
      <c r="A18" s="42"/>
      <c r="C18" s="5" t="s">
        <v>19</v>
      </c>
      <c r="D18" s="58">
        <f>+OCT!D18+NOV!D18+DIC!D18</f>
        <v>4164210</v>
      </c>
      <c r="E18" s="58">
        <f>+OCT!E18+NOV!E18+DIC!E18</f>
        <v>3194303</v>
      </c>
      <c r="F18" s="58">
        <f>+OCT!F18+NOV!F18+DIC!F18</f>
        <v>158260</v>
      </c>
      <c r="G18" s="58">
        <f>+OCT!G18+NOV!G18+DIC!G18</f>
        <v>26930</v>
      </c>
      <c r="H18" s="58">
        <f>+OCT!H18+NOV!H18+DIC!H18</f>
        <v>218473</v>
      </c>
      <c r="I18" s="58">
        <f>+OCT!I18+NOV!I18+DIC!I18</f>
        <v>122060</v>
      </c>
      <c r="J18" s="58">
        <f>+OCT!J18+NOV!J18+DIC!J18</f>
        <v>67624</v>
      </c>
      <c r="K18" s="58">
        <f>+OCT!K18+NOV!K18+DIC!K18</f>
        <v>7435</v>
      </c>
      <c r="L18" s="58">
        <f>+OCT!L18+NOV!L18+DIC!L18</f>
        <v>407672</v>
      </c>
      <c r="M18" s="7">
        <f t="shared" si="0"/>
        <v>8366967</v>
      </c>
      <c r="O18" s="47"/>
    </row>
    <row r="19" spans="1:15">
      <c r="A19" s="42"/>
      <c r="C19" s="5" t="s">
        <v>106</v>
      </c>
      <c r="D19" s="58">
        <f>+OCT!D19+NOV!D19+DIC!D19</f>
        <v>1005070</v>
      </c>
      <c r="E19" s="58">
        <f>+OCT!E19+NOV!E19+DIC!E19</f>
        <v>770459</v>
      </c>
      <c r="F19" s="58">
        <f>+OCT!F19+NOV!F19+DIC!F19</f>
        <v>38182</v>
      </c>
      <c r="G19" s="58">
        <f>+OCT!G19+NOV!G19+DIC!G19</f>
        <v>6501</v>
      </c>
      <c r="H19" s="58">
        <f>+OCT!H19+NOV!H19+DIC!H19</f>
        <v>52755</v>
      </c>
      <c r="I19" s="58">
        <f>+OCT!I19+NOV!I19+DIC!I19</f>
        <v>23223</v>
      </c>
      <c r="J19" s="58">
        <f>+OCT!J19+NOV!J19+DIC!J19</f>
        <v>12876</v>
      </c>
      <c r="K19" s="58">
        <f>+OCT!K19+NOV!K19+DIC!K19</f>
        <v>1795</v>
      </c>
      <c r="L19" s="58">
        <f>+OCT!L19+NOV!L19+DIC!L19</f>
        <v>29090</v>
      </c>
      <c r="M19" s="7">
        <f t="shared" si="0"/>
        <v>1939951</v>
      </c>
      <c r="O19" s="47"/>
    </row>
    <row r="20" spans="1:15">
      <c r="A20" s="42"/>
      <c r="C20" s="5" t="s">
        <v>107</v>
      </c>
      <c r="D20" s="58">
        <f>+OCT!D20+NOV!D20+DIC!D20</f>
        <v>1163157</v>
      </c>
      <c r="E20" s="58">
        <f>+OCT!E20+NOV!E20+DIC!E20</f>
        <v>894874</v>
      </c>
      <c r="F20" s="58">
        <f>+OCT!F20+NOV!F20+DIC!F20</f>
        <v>44282</v>
      </c>
      <c r="G20" s="58">
        <f>+OCT!G20+NOV!G20+DIC!G20</f>
        <v>7516</v>
      </c>
      <c r="H20" s="58">
        <f>+OCT!H20+NOV!H20+DIC!H20</f>
        <v>60898</v>
      </c>
      <c r="I20" s="58">
        <f>+OCT!I20+NOV!I20+DIC!I20</f>
        <v>31757</v>
      </c>
      <c r="J20" s="58">
        <f>+OCT!J20+NOV!J20+DIC!J20</f>
        <v>17596</v>
      </c>
      <c r="K20" s="58">
        <f>+OCT!K20+NOV!K20+DIC!K20</f>
        <v>2076</v>
      </c>
      <c r="L20" s="58">
        <f>+OCT!L20+NOV!L20+DIC!L20</f>
        <v>0</v>
      </c>
      <c r="M20" s="7">
        <f t="shared" si="0"/>
        <v>2222156</v>
      </c>
      <c r="O20" s="47"/>
    </row>
    <row r="21" spans="1:15">
      <c r="A21" s="42"/>
      <c r="C21" s="5" t="s">
        <v>20</v>
      </c>
      <c r="D21" s="58">
        <f>+OCT!D21+NOV!D21+DIC!D21</f>
        <v>43866422</v>
      </c>
      <c r="E21" s="58">
        <f>+OCT!E21+NOV!E21+DIC!E21</f>
        <v>33561881</v>
      </c>
      <c r="F21" s="58">
        <f>+OCT!F21+NOV!F21+DIC!F21</f>
        <v>1664584</v>
      </c>
      <c r="G21" s="58">
        <f>+OCT!G21+NOV!G21+DIC!G21</f>
        <v>283892</v>
      </c>
      <c r="H21" s="58">
        <f>+OCT!H21+NOV!H21+DIC!H21</f>
        <v>2305632</v>
      </c>
      <c r="I21" s="58">
        <f>+OCT!I21+NOV!I21+DIC!I21</f>
        <v>2152064</v>
      </c>
      <c r="J21" s="58">
        <f>+OCT!J21+NOV!J21+DIC!J21</f>
        <v>1193847</v>
      </c>
      <c r="K21" s="58">
        <f>+OCT!K21+NOV!K21+DIC!K21</f>
        <v>78325</v>
      </c>
      <c r="L21" s="58">
        <f>+OCT!L21+NOV!L21+DIC!L21</f>
        <v>5869550</v>
      </c>
      <c r="M21" s="7">
        <f t="shared" si="0"/>
        <v>90976197</v>
      </c>
      <c r="O21" s="47"/>
    </row>
    <row r="22" spans="1:15">
      <c r="A22" s="42"/>
      <c r="C22" s="5" t="s">
        <v>22</v>
      </c>
      <c r="D22" s="58">
        <f>+OCT!D22+NOV!D22+DIC!D22</f>
        <v>2487182</v>
      </c>
      <c r="E22" s="58">
        <f>+OCT!E22+NOV!E22+DIC!E22</f>
        <v>1910347</v>
      </c>
      <c r="F22" s="58">
        <f>+OCT!F22+NOV!F22+DIC!F22</f>
        <v>94596</v>
      </c>
      <c r="G22" s="58">
        <f>+OCT!G22+NOV!G22+DIC!G22</f>
        <v>16079</v>
      </c>
      <c r="H22" s="58">
        <f>+OCT!H22+NOV!H22+DIC!H22</f>
        <v>130369</v>
      </c>
      <c r="I22" s="58">
        <f>+OCT!I22+NOV!I22+DIC!I22</f>
        <v>87723</v>
      </c>
      <c r="J22" s="58">
        <f>+OCT!J22+NOV!J22+DIC!J22</f>
        <v>48596</v>
      </c>
      <c r="K22" s="58">
        <f>+OCT!K22+NOV!K22+DIC!K22</f>
        <v>4439</v>
      </c>
      <c r="L22" s="58">
        <f>+OCT!L22+NOV!L22+DIC!L22</f>
        <v>335104</v>
      </c>
      <c r="M22" s="7">
        <f t="shared" si="0"/>
        <v>5114435</v>
      </c>
      <c r="O22" s="47"/>
    </row>
    <row r="23" spans="1:15">
      <c r="A23" s="42"/>
      <c r="C23" s="5" t="s">
        <v>108</v>
      </c>
      <c r="D23" s="58">
        <f>+OCT!D23+NOV!D23+DIC!D23</f>
        <v>1697459</v>
      </c>
      <c r="E23" s="58">
        <f>+OCT!E23+NOV!E23+DIC!E23</f>
        <v>1299130</v>
      </c>
      <c r="F23" s="58">
        <f>+OCT!F23+NOV!F23+DIC!F23</f>
        <v>64425</v>
      </c>
      <c r="G23" s="58">
        <f>+OCT!G23+NOV!G23+DIC!G23</f>
        <v>10984</v>
      </c>
      <c r="H23" s="58">
        <f>+OCT!H23+NOV!H23+DIC!H23</f>
        <v>89199</v>
      </c>
      <c r="I23" s="58">
        <f>+OCT!I23+NOV!I23+DIC!I23</f>
        <v>65133</v>
      </c>
      <c r="J23" s="58">
        <f>+OCT!J23+NOV!J23+DIC!J23</f>
        <v>36140</v>
      </c>
      <c r="K23" s="58">
        <f>+OCT!K23+NOV!K23+DIC!K23</f>
        <v>3031</v>
      </c>
      <c r="L23" s="58">
        <f>+OCT!L23+NOV!L23+DIC!L23</f>
        <v>242237</v>
      </c>
      <c r="M23" s="7">
        <f t="shared" si="0"/>
        <v>3507738</v>
      </c>
      <c r="O23" s="47"/>
    </row>
    <row r="24" spans="1:15">
      <c r="A24" s="42"/>
      <c r="C24" s="5" t="s">
        <v>109</v>
      </c>
      <c r="D24" s="58">
        <f>+OCT!D24+NOV!D24+DIC!D24</f>
        <v>6914838</v>
      </c>
      <c r="E24" s="58">
        <f>+OCT!E24+NOV!E24+DIC!E24</f>
        <v>5307506</v>
      </c>
      <c r="F24" s="58">
        <f>+OCT!F24+NOV!F24+DIC!F24</f>
        <v>262892</v>
      </c>
      <c r="G24" s="58">
        <f>+OCT!G24+NOV!G24+DIC!G24</f>
        <v>44710</v>
      </c>
      <c r="H24" s="58">
        <f>+OCT!H24+NOV!H24+DIC!H24</f>
        <v>362629</v>
      </c>
      <c r="I24" s="58">
        <f>+OCT!I24+NOV!I24+DIC!I24</f>
        <v>229832</v>
      </c>
      <c r="J24" s="58">
        <f>+OCT!J24+NOV!J24+DIC!J24</f>
        <v>127237</v>
      </c>
      <c r="K24" s="58">
        <f>+OCT!K24+NOV!K24+DIC!K24</f>
        <v>12346</v>
      </c>
      <c r="L24" s="58">
        <f>+OCT!L24+NOV!L24+DIC!L24</f>
        <v>0</v>
      </c>
      <c r="M24" s="7">
        <f t="shared" si="0"/>
        <v>13261990</v>
      </c>
      <c r="O24" s="47"/>
    </row>
    <row r="25" spans="1:15">
      <c r="A25" s="42"/>
      <c r="C25" s="5" t="s">
        <v>110</v>
      </c>
      <c r="D25" s="58">
        <f>+OCT!D25+NOV!D25+DIC!D25</f>
        <v>4446695</v>
      </c>
      <c r="E25" s="58">
        <f>+OCT!E25+NOV!E25+DIC!E25</f>
        <v>3415133</v>
      </c>
      <c r="F25" s="58">
        <f>+OCT!F25+NOV!F25+DIC!F25</f>
        <v>169116</v>
      </c>
      <c r="G25" s="58">
        <f>+OCT!G25+NOV!G25+DIC!G25</f>
        <v>28747</v>
      </c>
      <c r="H25" s="58">
        <f>+OCT!H25+NOV!H25+DIC!H25</f>
        <v>233096</v>
      </c>
      <c r="I25" s="58">
        <f>+OCT!I25+NOV!I25+DIC!I25</f>
        <v>214449</v>
      </c>
      <c r="J25" s="58">
        <f>+OCT!J25+NOV!J25+DIC!J25</f>
        <v>118899</v>
      </c>
      <c r="K25" s="58">
        <f>+OCT!K25+NOV!K25+DIC!K25</f>
        <v>7938</v>
      </c>
      <c r="L25" s="58">
        <f>+OCT!L25+NOV!L25+DIC!L25</f>
        <v>0</v>
      </c>
      <c r="M25" s="7">
        <f t="shared" si="0"/>
        <v>8634073</v>
      </c>
      <c r="O25" s="47"/>
    </row>
    <row r="26" spans="1:15">
      <c r="A26" s="42"/>
      <c r="C26" s="5" t="s">
        <v>27</v>
      </c>
      <c r="D26" s="58">
        <f>+OCT!D26+NOV!D26+DIC!D26</f>
        <v>39880161</v>
      </c>
      <c r="E26" s="58">
        <f>+OCT!E26+NOV!E26+DIC!E26</f>
        <v>30358592</v>
      </c>
      <c r="F26" s="58">
        <f>+OCT!F26+NOV!F26+DIC!F26</f>
        <v>1508835</v>
      </c>
      <c r="G26" s="58">
        <f>+OCT!G26+NOV!G26+DIC!G26</f>
        <v>258464</v>
      </c>
      <c r="H26" s="58">
        <f>+OCT!H26+NOV!H26+DIC!H26</f>
        <v>2103483</v>
      </c>
      <c r="I26" s="58">
        <f>+OCT!I26+NOV!I26+DIC!I26</f>
        <v>1875815</v>
      </c>
      <c r="J26" s="58">
        <f>+OCT!J26+NOV!J26+DIC!J26</f>
        <v>1041663</v>
      </c>
      <c r="K26" s="58">
        <f>+OCT!K26+NOV!K26+DIC!K26</f>
        <v>71226</v>
      </c>
      <c r="L26" s="58">
        <f>+OCT!L26+NOV!L26+DIC!L26</f>
        <v>5074219</v>
      </c>
      <c r="M26" s="7">
        <f t="shared" si="0"/>
        <v>82172458</v>
      </c>
      <c r="O26" s="47"/>
    </row>
    <row r="27" spans="1:15">
      <c r="A27" s="42"/>
      <c r="C27" s="5" t="s">
        <v>28</v>
      </c>
      <c r="D27" s="58">
        <f>+OCT!D27+NOV!D27+DIC!D27</f>
        <v>1747487</v>
      </c>
      <c r="E27" s="58">
        <f>+OCT!E27+NOV!E27+DIC!E27</f>
        <v>1339777</v>
      </c>
      <c r="F27" s="58">
        <f>+OCT!F27+NOV!F27+DIC!F27</f>
        <v>66392</v>
      </c>
      <c r="G27" s="58">
        <f>+OCT!G27+NOV!G27+DIC!G27</f>
        <v>11303</v>
      </c>
      <c r="H27" s="58">
        <f>+OCT!H27+NOV!H27+DIC!H27</f>
        <v>91714</v>
      </c>
      <c r="I27" s="58">
        <f>+OCT!I27+NOV!I27+DIC!I27</f>
        <v>52183</v>
      </c>
      <c r="J27" s="58">
        <f>+OCT!J27+NOV!J27+DIC!J27</f>
        <v>28943</v>
      </c>
      <c r="K27" s="58">
        <f>+OCT!K27+NOV!K27+DIC!K27</f>
        <v>3121</v>
      </c>
      <c r="L27" s="58">
        <f>+OCT!L27+NOV!L27+DIC!L27</f>
        <v>41539</v>
      </c>
      <c r="M27" s="7">
        <f t="shared" si="0"/>
        <v>3382459</v>
      </c>
      <c r="O27" s="47"/>
    </row>
    <row r="28" spans="1:15">
      <c r="A28" s="42"/>
      <c r="C28" s="5" t="s">
        <v>111</v>
      </c>
      <c r="D28" s="58">
        <f>+OCT!D28+NOV!D28+DIC!D28</f>
        <v>6826742</v>
      </c>
      <c r="E28" s="58">
        <f>+OCT!E28+NOV!E28+DIC!E28</f>
        <v>5224768</v>
      </c>
      <c r="F28" s="58">
        <f>+OCT!F28+NOV!F28+DIC!F28</f>
        <v>259101</v>
      </c>
      <c r="G28" s="58">
        <f>+OCT!G28+NOV!G28+DIC!G28</f>
        <v>44176</v>
      </c>
      <c r="H28" s="58">
        <f>+OCT!H28+NOV!H28+DIC!H28</f>
        <v>358734</v>
      </c>
      <c r="I28" s="58">
        <f>+OCT!I28+NOV!I28+DIC!I28</f>
        <v>254298</v>
      </c>
      <c r="J28" s="58">
        <f>+OCT!J28+NOV!J28+DIC!J28</f>
        <v>141055</v>
      </c>
      <c r="K28" s="58">
        <f>+OCT!K28+NOV!K28+DIC!K28</f>
        <v>12190</v>
      </c>
      <c r="L28" s="58">
        <f>+OCT!L28+NOV!L28+DIC!L28</f>
        <v>772805</v>
      </c>
      <c r="M28" s="7">
        <f t="shared" si="0"/>
        <v>13893869</v>
      </c>
      <c r="O28" s="47"/>
    </row>
    <row r="29" spans="1:15">
      <c r="A29" s="42"/>
      <c r="C29" s="5" t="s">
        <v>112</v>
      </c>
      <c r="D29" s="58">
        <f>+OCT!D29+NOV!D29+DIC!D29</f>
        <v>15534841</v>
      </c>
      <c r="E29" s="58">
        <f>+OCT!E29+NOV!E29+DIC!E29</f>
        <v>11850651</v>
      </c>
      <c r="F29" s="58">
        <f>+OCT!F29+NOV!F29+DIC!F29</f>
        <v>588473</v>
      </c>
      <c r="G29" s="58">
        <f>+OCT!G29+NOV!G29+DIC!G29</f>
        <v>100622</v>
      </c>
      <c r="H29" s="58">
        <f>+OCT!H29+NOV!H29+DIC!H29</f>
        <v>818195</v>
      </c>
      <c r="I29" s="58">
        <f>+OCT!I29+NOV!I29+DIC!I29</f>
        <v>604430</v>
      </c>
      <c r="J29" s="58">
        <f>+OCT!J29+NOV!J29+DIC!J29</f>
        <v>335031</v>
      </c>
      <c r="K29" s="58">
        <f>+OCT!K29+NOV!K29+DIC!K29</f>
        <v>27743</v>
      </c>
      <c r="L29" s="58">
        <f>+OCT!L29+NOV!L29+DIC!L29</f>
        <v>2067908</v>
      </c>
      <c r="M29" s="7">
        <f t="shared" si="0"/>
        <v>31927894</v>
      </c>
      <c r="O29" s="47"/>
    </row>
    <row r="30" spans="1:15">
      <c r="A30" s="42"/>
      <c r="C30" s="5" t="s">
        <v>113</v>
      </c>
      <c r="D30" s="58">
        <f>+OCT!D30+NOV!D30+DIC!D30</f>
        <v>1964335</v>
      </c>
      <c r="E30" s="58">
        <f>+OCT!E30+NOV!E30+DIC!E30</f>
        <v>1508613</v>
      </c>
      <c r="F30" s="58">
        <f>+OCT!F30+NOV!F30+DIC!F30</f>
        <v>74706</v>
      </c>
      <c r="G30" s="58">
        <f>+OCT!G30+NOV!G30+DIC!G30</f>
        <v>12699</v>
      </c>
      <c r="H30" s="58">
        <f>+OCT!H30+NOV!H30+DIC!H30</f>
        <v>102971</v>
      </c>
      <c r="I30" s="58">
        <f>+OCT!I30+NOV!I30+DIC!I30</f>
        <v>54818</v>
      </c>
      <c r="J30" s="58">
        <f>+OCT!J30+NOV!J30+DIC!J30</f>
        <v>30389</v>
      </c>
      <c r="K30" s="58">
        <f>+OCT!K30+NOV!K30+DIC!K30</f>
        <v>3506</v>
      </c>
      <c r="L30" s="58">
        <f>+OCT!L30+NOV!L30+DIC!L30</f>
        <v>0</v>
      </c>
      <c r="M30" s="7">
        <f t="shared" si="0"/>
        <v>3752037</v>
      </c>
      <c r="O30" s="47"/>
    </row>
    <row r="31" spans="1:15">
      <c r="A31" s="42"/>
      <c r="C31" s="5" t="s">
        <v>32</v>
      </c>
      <c r="D31" s="58">
        <f>+OCT!D31+NOV!D31+DIC!D31</f>
        <v>4516070</v>
      </c>
      <c r="E31" s="58">
        <f>+OCT!E31+NOV!E31+DIC!E31</f>
        <v>3462752</v>
      </c>
      <c r="F31" s="58">
        <f>+OCT!F31+NOV!F31+DIC!F31</f>
        <v>171591</v>
      </c>
      <c r="G31" s="58">
        <f>+OCT!G31+NOV!G31+DIC!G31</f>
        <v>29209</v>
      </c>
      <c r="H31" s="58">
        <f>+OCT!H31+NOV!H31+DIC!H31</f>
        <v>237005</v>
      </c>
      <c r="I31" s="58">
        <f>+OCT!I31+NOV!I31+DIC!I31</f>
        <v>196579</v>
      </c>
      <c r="J31" s="58">
        <f>+OCT!J31+NOV!J31+DIC!J31</f>
        <v>108814</v>
      </c>
      <c r="K31" s="58">
        <f>+OCT!K31+NOV!K31+DIC!K31</f>
        <v>8064</v>
      </c>
      <c r="L31" s="58">
        <f>+OCT!L31+NOV!L31+DIC!L31</f>
        <v>800774</v>
      </c>
      <c r="M31" s="7">
        <f t="shared" si="0"/>
        <v>9530858</v>
      </c>
      <c r="O31" s="47"/>
    </row>
    <row r="32" spans="1:15">
      <c r="A32" s="42"/>
      <c r="C32" s="5" t="s">
        <v>33</v>
      </c>
      <c r="D32" s="58">
        <f>+OCT!D32+NOV!D32+DIC!D32</f>
        <v>4222464</v>
      </c>
      <c r="E32" s="58">
        <f>+OCT!E32+NOV!E32+DIC!E32</f>
        <v>3222507</v>
      </c>
      <c r="F32" s="58">
        <f>+OCT!F32+NOV!F32+DIC!F32</f>
        <v>159992</v>
      </c>
      <c r="G32" s="58">
        <f>+OCT!G32+NOV!G32+DIC!G32</f>
        <v>27346</v>
      </c>
      <c r="H32" s="58">
        <f>+OCT!H32+NOV!H32+DIC!H32</f>
        <v>222322</v>
      </c>
      <c r="I32" s="58">
        <f>+OCT!I32+NOV!I32+DIC!I32</f>
        <v>137144</v>
      </c>
      <c r="J32" s="58">
        <f>+OCT!J32+NOV!J32+DIC!J32</f>
        <v>76009</v>
      </c>
      <c r="K32" s="58">
        <f>+OCT!K32+NOV!K32+DIC!K32</f>
        <v>7540</v>
      </c>
      <c r="L32" s="58">
        <f>+OCT!L32+NOV!L32+DIC!L32</f>
        <v>614117</v>
      </c>
      <c r="M32" s="7">
        <f t="shared" si="0"/>
        <v>8689441</v>
      </c>
      <c r="O32" s="47"/>
    </row>
    <row r="33" spans="1:15">
      <c r="A33" s="42"/>
      <c r="C33" s="5" t="s">
        <v>34</v>
      </c>
      <c r="D33" s="58">
        <f>+OCT!D33+NOV!D33+DIC!D33</f>
        <v>8320117</v>
      </c>
      <c r="E33" s="58">
        <f>+OCT!E33+NOV!E33+DIC!E33</f>
        <v>6536898</v>
      </c>
      <c r="F33" s="58">
        <f>+OCT!F33+NOV!F33+DIC!F33</f>
        <v>316464</v>
      </c>
      <c r="G33" s="58">
        <f>+OCT!G33+NOV!G33+DIC!G33</f>
        <v>53785</v>
      </c>
      <c r="H33" s="58">
        <f>+OCT!H33+NOV!H33+DIC!H33</f>
        <v>436087</v>
      </c>
      <c r="I33" s="58">
        <f>+OCT!I33+NOV!I33+DIC!I33</f>
        <v>466083</v>
      </c>
      <c r="J33" s="58">
        <f>+OCT!J33+NOV!J33+DIC!J33</f>
        <v>258431</v>
      </c>
      <c r="K33" s="58">
        <f>+OCT!K33+NOV!K33+DIC!K33</f>
        <v>14853</v>
      </c>
      <c r="L33" s="58">
        <f>+OCT!L33+NOV!L33+DIC!L33</f>
        <v>0</v>
      </c>
      <c r="M33" s="7">
        <f t="shared" si="0"/>
        <v>16402718</v>
      </c>
      <c r="O33" s="47"/>
    </row>
    <row r="34" spans="1:15">
      <c r="A34" s="42"/>
      <c r="C34" s="5" t="s">
        <v>114</v>
      </c>
      <c r="D34" s="58">
        <f>+OCT!D34+NOV!D34+DIC!D34</f>
        <v>2787802</v>
      </c>
      <c r="E34" s="58">
        <f>+OCT!E34+NOV!E34+DIC!E34</f>
        <v>2137396</v>
      </c>
      <c r="F34" s="58">
        <f>+OCT!F34+NOV!F34+DIC!F34</f>
        <v>105919</v>
      </c>
      <c r="G34" s="58">
        <f>+OCT!G34+NOV!G34+DIC!G34</f>
        <v>18031</v>
      </c>
      <c r="H34" s="58">
        <f>+OCT!H34+NOV!H34+DIC!H34</f>
        <v>146313</v>
      </c>
      <c r="I34" s="58">
        <f>+OCT!I34+NOV!I34+DIC!I34</f>
        <v>124346</v>
      </c>
      <c r="J34" s="58">
        <f>+OCT!J34+NOV!J34+DIC!J34</f>
        <v>68932</v>
      </c>
      <c r="K34" s="58">
        <f>+OCT!K34+NOV!K34+DIC!K34</f>
        <v>4977</v>
      </c>
      <c r="L34" s="58">
        <f>+OCT!L34+NOV!L34+DIC!L34</f>
        <v>0</v>
      </c>
      <c r="M34" s="7">
        <f t="shared" si="0"/>
        <v>5393716</v>
      </c>
      <c r="O34" s="47"/>
    </row>
    <row r="35" spans="1:15">
      <c r="A35" s="42"/>
      <c r="C35" s="5" t="s">
        <v>36</v>
      </c>
      <c r="D35" s="58">
        <f>+OCT!D35+NOV!D35+DIC!D35</f>
        <v>12433160</v>
      </c>
      <c r="E35" s="58">
        <f>+OCT!E35+NOV!E35+DIC!E35</f>
        <v>10430256</v>
      </c>
      <c r="F35" s="58">
        <f>+OCT!F35+NOV!F35+DIC!F35</f>
        <v>472750</v>
      </c>
      <c r="G35" s="58">
        <f>+OCT!G35+NOV!G35+DIC!G35</f>
        <v>80385</v>
      </c>
      <c r="H35" s="58">
        <f>+OCT!H35+NOV!H35+DIC!H35</f>
        <v>651925</v>
      </c>
      <c r="I35" s="58">
        <f>+OCT!I35+NOV!I35+DIC!I35</f>
        <v>279721</v>
      </c>
      <c r="J35" s="58">
        <f>+OCT!J35+NOV!J35+DIC!J35</f>
        <v>154966</v>
      </c>
      <c r="K35" s="58">
        <f>+OCT!K35+NOV!K35+DIC!K35</f>
        <v>22197</v>
      </c>
      <c r="L35" s="58">
        <f>+OCT!L35+NOV!L35+DIC!L35</f>
        <v>1159230</v>
      </c>
      <c r="M35" s="7">
        <f t="shared" si="0"/>
        <v>25684590</v>
      </c>
      <c r="O35" s="47"/>
    </row>
    <row r="36" spans="1:15">
      <c r="A36" s="42"/>
      <c r="C36" s="5" t="s">
        <v>37</v>
      </c>
      <c r="D36" s="58">
        <f>+OCT!D36+NOV!D36+DIC!D36</f>
        <v>1838811</v>
      </c>
      <c r="E36" s="58">
        <f>+OCT!E36+NOV!E36+DIC!E36</f>
        <v>1413581</v>
      </c>
      <c r="F36" s="58">
        <f>+OCT!F36+NOV!F36+DIC!F36</f>
        <v>69971</v>
      </c>
      <c r="G36" s="58">
        <f>+OCT!G36+NOV!G36+DIC!G36</f>
        <v>11884</v>
      </c>
      <c r="H36" s="58">
        <f>+OCT!H36+NOV!H36+DIC!H36</f>
        <v>96325</v>
      </c>
      <c r="I36" s="58">
        <f>+OCT!I36+NOV!I36+DIC!I36</f>
        <v>41721</v>
      </c>
      <c r="J36" s="58">
        <f>+OCT!J36+NOV!J36+DIC!J36</f>
        <v>23121</v>
      </c>
      <c r="K36" s="58">
        <f>+OCT!K36+NOV!K36+DIC!K36</f>
        <v>3282</v>
      </c>
      <c r="L36" s="58">
        <f>+OCT!L36+NOV!L36+DIC!L36</f>
        <v>22526</v>
      </c>
      <c r="M36" s="7">
        <f t="shared" si="0"/>
        <v>3521222</v>
      </c>
      <c r="O36" s="47"/>
    </row>
    <row r="37" spans="1:15">
      <c r="A37" s="42"/>
      <c r="C37" s="5" t="s">
        <v>38</v>
      </c>
      <c r="D37" s="58">
        <f>+OCT!D37+NOV!D37+DIC!D37</f>
        <v>1309868</v>
      </c>
      <c r="E37" s="58">
        <f>+OCT!E37+NOV!E37+DIC!E37</f>
        <v>1005724</v>
      </c>
      <c r="F37" s="58">
        <f>+OCT!F37+NOV!F37+DIC!F37</f>
        <v>49808</v>
      </c>
      <c r="G37" s="58">
        <f>+OCT!G37+NOV!G37+DIC!G37</f>
        <v>8469</v>
      </c>
      <c r="H37" s="58">
        <f>+OCT!H37+NOV!H37+DIC!H37</f>
        <v>68677</v>
      </c>
      <c r="I37" s="58">
        <f>+OCT!I37+NOV!I37+DIC!I37</f>
        <v>33623</v>
      </c>
      <c r="J37" s="58">
        <f>+OCT!J37+NOV!J37+DIC!J37</f>
        <v>18622</v>
      </c>
      <c r="K37" s="58">
        <f>+OCT!K37+NOV!K37+DIC!K37</f>
        <v>2339</v>
      </c>
      <c r="L37" s="58">
        <f>+OCT!L37+NOV!L37+DIC!L37</f>
        <v>0</v>
      </c>
      <c r="M37" s="7">
        <f t="shared" si="0"/>
        <v>2497130</v>
      </c>
      <c r="O37" s="47"/>
    </row>
    <row r="38" spans="1:15">
      <c r="A38" s="42"/>
      <c r="C38" s="5" t="s">
        <v>39</v>
      </c>
      <c r="D38" s="58">
        <f>+OCT!D38+NOV!D38+DIC!D38</f>
        <v>4987157</v>
      </c>
      <c r="E38" s="58">
        <f>+OCT!E38+NOV!E38+DIC!E38</f>
        <v>3824358</v>
      </c>
      <c r="F38" s="58">
        <f>+OCT!F38+NOV!F38+DIC!F38</f>
        <v>189501</v>
      </c>
      <c r="G38" s="58">
        <f>+OCT!G38+NOV!G38+DIC!G38</f>
        <v>32255</v>
      </c>
      <c r="H38" s="58">
        <f>+OCT!H38+NOV!H38+DIC!H38</f>
        <v>261707</v>
      </c>
      <c r="I38" s="58">
        <f>+OCT!I38+NOV!I38+DIC!I38</f>
        <v>223235</v>
      </c>
      <c r="J38" s="58">
        <f>+OCT!J38+NOV!J38+DIC!J38</f>
        <v>123754</v>
      </c>
      <c r="K38" s="58">
        <f>+OCT!K38+NOV!K38+DIC!K38</f>
        <v>8903</v>
      </c>
      <c r="L38" s="58">
        <f>+OCT!L38+NOV!L38+DIC!L38</f>
        <v>240977</v>
      </c>
      <c r="M38" s="7">
        <f t="shared" si="0"/>
        <v>9891847</v>
      </c>
      <c r="O38" s="47"/>
    </row>
    <row r="39" spans="1:15">
      <c r="A39" s="42"/>
      <c r="C39" s="5" t="s">
        <v>40</v>
      </c>
      <c r="D39" s="58">
        <f>+OCT!D39+NOV!D39+DIC!D39</f>
        <v>1166412</v>
      </c>
      <c r="E39" s="58">
        <f>+OCT!E39+NOV!E39+DIC!E39</f>
        <v>893839</v>
      </c>
      <c r="F39" s="58">
        <f>+OCT!F39+NOV!F39+DIC!F39</f>
        <v>44304</v>
      </c>
      <c r="G39" s="58">
        <f>+OCT!G39+NOV!G39+DIC!G39</f>
        <v>7546</v>
      </c>
      <c r="H39" s="58">
        <f>+OCT!H39+NOV!H39+DIC!H39</f>
        <v>61238</v>
      </c>
      <c r="I39" s="58">
        <f>+OCT!I39+NOV!I39+DIC!I39</f>
        <v>31219</v>
      </c>
      <c r="J39" s="58">
        <f>+OCT!J39+NOV!J39+DIC!J39</f>
        <v>17307</v>
      </c>
      <c r="K39" s="58">
        <f>+OCT!K39+NOV!K39+DIC!K39</f>
        <v>2083</v>
      </c>
      <c r="L39" s="58">
        <f>+OCT!L39+NOV!L39+DIC!L39</f>
        <v>60700</v>
      </c>
      <c r="M39" s="7">
        <f t="shared" si="0"/>
        <v>2284648</v>
      </c>
      <c r="O39" s="47"/>
    </row>
    <row r="40" spans="1:15">
      <c r="A40" s="42"/>
      <c r="C40" s="5" t="s">
        <v>41</v>
      </c>
      <c r="D40" s="58">
        <f>+OCT!D40+NOV!D40+DIC!D40</f>
        <v>3543503</v>
      </c>
      <c r="E40" s="58">
        <f>+OCT!E40+NOV!E40+DIC!E40</f>
        <v>2715618</v>
      </c>
      <c r="F40" s="58">
        <f>+OCT!F40+NOV!F40+DIC!F40</f>
        <v>134595</v>
      </c>
      <c r="G40" s="58">
        <f>+OCT!G40+NOV!G40+DIC!G40</f>
        <v>22921</v>
      </c>
      <c r="H40" s="58">
        <f>+OCT!H40+NOV!H40+DIC!H40</f>
        <v>186032</v>
      </c>
      <c r="I40" s="58">
        <f>+OCT!I40+NOV!I40+DIC!I40</f>
        <v>103710</v>
      </c>
      <c r="J40" s="58">
        <f>+OCT!J40+NOV!J40+DIC!J40</f>
        <v>57483</v>
      </c>
      <c r="K40" s="58">
        <f>+OCT!K40+NOV!K40+DIC!K40</f>
        <v>6327</v>
      </c>
      <c r="L40" s="58">
        <f>+OCT!L40+NOV!L40+DIC!L40</f>
        <v>104900</v>
      </c>
      <c r="M40" s="7">
        <f t="shared" si="0"/>
        <v>6875089</v>
      </c>
      <c r="O40" s="47"/>
    </row>
    <row r="41" spans="1:15">
      <c r="A41" s="42"/>
      <c r="C41" s="5" t="s">
        <v>42</v>
      </c>
      <c r="D41" s="58">
        <f>+OCT!D41+NOV!D41+DIC!D41</f>
        <v>3403000</v>
      </c>
      <c r="E41" s="58">
        <f>+OCT!E41+NOV!E41+DIC!E41</f>
        <v>2592259</v>
      </c>
      <c r="F41" s="58">
        <f>+OCT!F41+NOV!F41+DIC!F41</f>
        <v>128801</v>
      </c>
      <c r="G41" s="58">
        <f>+OCT!G41+NOV!G41+DIC!G41</f>
        <v>22050</v>
      </c>
      <c r="H41" s="58">
        <f>+OCT!H41+NOV!H41+DIC!H41</f>
        <v>179409</v>
      </c>
      <c r="I41" s="58">
        <f>+OCT!I41+NOV!I41+DIC!I41</f>
        <v>130118</v>
      </c>
      <c r="J41" s="58">
        <f>+OCT!J41+NOV!J41+DIC!J41</f>
        <v>72202</v>
      </c>
      <c r="K41" s="58">
        <f>+OCT!K41+NOV!K41+DIC!K41</f>
        <v>6077</v>
      </c>
      <c r="L41" s="58">
        <f>+OCT!L41+NOV!L41+DIC!L41</f>
        <v>0</v>
      </c>
      <c r="M41" s="7">
        <f t="shared" si="0"/>
        <v>6533916</v>
      </c>
      <c r="O41" s="47"/>
    </row>
    <row r="42" spans="1:15">
      <c r="A42" s="42"/>
      <c r="C42" s="5" t="s">
        <v>115</v>
      </c>
      <c r="D42" s="58">
        <f>+OCT!D42+NOV!D42+DIC!D42</f>
        <v>1932121</v>
      </c>
      <c r="E42" s="58">
        <f>+OCT!E42+NOV!E42+DIC!E42</f>
        <v>1479275</v>
      </c>
      <c r="F42" s="58">
        <f>+OCT!F42+NOV!F42+DIC!F42</f>
        <v>73348</v>
      </c>
      <c r="G42" s="58">
        <f>+OCT!G42+NOV!G42+DIC!G42</f>
        <v>12502</v>
      </c>
      <c r="H42" s="58">
        <f>+OCT!H42+NOV!H42+DIC!H42</f>
        <v>101503</v>
      </c>
      <c r="I42" s="58">
        <f>+OCT!I42+NOV!I42+DIC!I42</f>
        <v>54774</v>
      </c>
      <c r="J42" s="58">
        <f>+OCT!J42+NOV!J42+DIC!J42</f>
        <v>30369</v>
      </c>
      <c r="K42" s="58">
        <f>+OCT!K42+NOV!K42+DIC!K42</f>
        <v>3449</v>
      </c>
      <c r="L42" s="58">
        <f>+OCT!L42+NOV!L42+DIC!L42</f>
        <v>0</v>
      </c>
      <c r="M42" s="7">
        <f t="shared" ref="M42:M67" si="1">SUM(D42:L42)</f>
        <v>3687341</v>
      </c>
      <c r="O42" s="47"/>
    </row>
    <row r="43" spans="1:15">
      <c r="A43" s="42"/>
      <c r="C43" s="5" t="s">
        <v>116</v>
      </c>
      <c r="D43" s="58">
        <f>+OCT!D43+NOV!D43+DIC!D43</f>
        <v>8265729</v>
      </c>
      <c r="E43" s="58">
        <f>+OCT!E43+NOV!E43+DIC!E43</f>
        <v>6312044</v>
      </c>
      <c r="F43" s="58">
        <f>+OCT!F43+NOV!F43+DIC!F43</f>
        <v>313305</v>
      </c>
      <c r="G43" s="58">
        <f>+OCT!G43+NOV!G43+DIC!G43</f>
        <v>53523</v>
      </c>
      <c r="H43" s="58">
        <f>+OCT!H43+NOV!H43+DIC!H43</f>
        <v>435025</v>
      </c>
      <c r="I43" s="58">
        <f>+OCT!I43+NOV!I43+DIC!I43</f>
        <v>296211</v>
      </c>
      <c r="J43" s="58">
        <f>+OCT!J43+NOV!J43+DIC!J43</f>
        <v>164145</v>
      </c>
      <c r="K43" s="58">
        <f>+OCT!K43+NOV!K43+DIC!K43</f>
        <v>14760</v>
      </c>
      <c r="L43" s="58">
        <f>+OCT!L43+NOV!L43+DIC!L43</f>
        <v>208428</v>
      </c>
      <c r="M43" s="7">
        <f t="shared" si="1"/>
        <v>16063170</v>
      </c>
      <c r="O43" s="47"/>
    </row>
    <row r="44" spans="1:15">
      <c r="A44" s="42"/>
      <c r="C44" s="5" t="s">
        <v>117</v>
      </c>
      <c r="D44" s="58">
        <f>+OCT!D44+NOV!D44+DIC!D44</f>
        <v>3332770</v>
      </c>
      <c r="E44" s="58">
        <f>+OCT!E44+NOV!E44+DIC!E44</f>
        <v>2558333</v>
      </c>
      <c r="F44" s="58">
        <f>+OCT!F44+NOV!F44+DIC!F44</f>
        <v>126715</v>
      </c>
      <c r="G44" s="58">
        <f>+OCT!G44+NOV!G44+DIC!G44</f>
        <v>21548</v>
      </c>
      <c r="H44" s="58">
        <f>+OCT!H44+NOV!H44+DIC!H44</f>
        <v>174765</v>
      </c>
      <c r="I44" s="58">
        <f>+OCT!I44+NOV!I44+DIC!I44</f>
        <v>154838</v>
      </c>
      <c r="J44" s="58">
        <f>+OCT!J44+NOV!J44+DIC!J44</f>
        <v>85762</v>
      </c>
      <c r="K44" s="58">
        <f>+OCT!K44+NOV!K44+DIC!K44</f>
        <v>5950</v>
      </c>
      <c r="L44" s="58">
        <f>+OCT!L44+NOV!L44+DIC!L44</f>
        <v>0</v>
      </c>
      <c r="M44" s="7">
        <f t="shared" si="1"/>
        <v>6460681</v>
      </c>
      <c r="O44" s="47"/>
    </row>
    <row r="45" spans="1:15">
      <c r="A45" s="42"/>
      <c r="C45" s="5" t="s">
        <v>46</v>
      </c>
      <c r="D45" s="58">
        <f>+OCT!D45+NOV!D45+DIC!D45</f>
        <v>8159541</v>
      </c>
      <c r="E45" s="58">
        <f>+OCT!E45+NOV!E45+DIC!E45</f>
        <v>6310262</v>
      </c>
      <c r="F45" s="58">
        <f>+OCT!F45+NOV!F45+DIC!F45</f>
        <v>311601</v>
      </c>
      <c r="G45" s="58">
        <f>+OCT!G45+NOV!G45+DIC!G45</f>
        <v>52644</v>
      </c>
      <c r="H45" s="58">
        <f>+OCT!H45+NOV!H45+DIC!H45</f>
        <v>425628</v>
      </c>
      <c r="I45" s="58">
        <f>+OCT!I45+NOV!I45+DIC!I45</f>
        <v>400107</v>
      </c>
      <c r="J45" s="58">
        <f>+OCT!J45+NOV!J45+DIC!J45</f>
        <v>221796</v>
      </c>
      <c r="K45" s="58">
        <f>+OCT!K45+NOV!K45+DIC!K45</f>
        <v>14562</v>
      </c>
      <c r="L45" s="58">
        <f>+OCT!L45+NOV!L45+DIC!L45</f>
        <v>0</v>
      </c>
      <c r="M45" s="7">
        <f t="shared" si="1"/>
        <v>15896141</v>
      </c>
      <c r="O45" s="47"/>
    </row>
    <row r="46" spans="1:15">
      <c r="A46" s="42"/>
      <c r="C46" s="5" t="s">
        <v>47</v>
      </c>
      <c r="D46" s="58">
        <f>+OCT!D46+NOV!D46+DIC!D46</f>
        <v>3596740</v>
      </c>
      <c r="E46" s="58">
        <f>+OCT!E46+NOV!E46+DIC!E46</f>
        <v>2762892</v>
      </c>
      <c r="F46" s="58">
        <f>+OCT!F46+NOV!F46+DIC!F46</f>
        <v>136807</v>
      </c>
      <c r="G46" s="58">
        <f>+OCT!G46+NOV!G46+DIC!G46</f>
        <v>23251</v>
      </c>
      <c r="H46" s="58">
        <f>+OCT!H46+NOV!H46+DIC!H46</f>
        <v>188516</v>
      </c>
      <c r="I46" s="58">
        <f>+OCT!I46+NOV!I46+DIC!I46</f>
        <v>166398</v>
      </c>
      <c r="J46" s="58">
        <f>+OCT!J46+NOV!J46+DIC!J46</f>
        <v>92184</v>
      </c>
      <c r="K46" s="58">
        <f>+OCT!K46+NOV!K46+DIC!K46</f>
        <v>6422</v>
      </c>
      <c r="L46" s="58">
        <f>+OCT!L46+NOV!L46+DIC!L46</f>
        <v>141099</v>
      </c>
      <c r="M46" s="7">
        <f t="shared" si="1"/>
        <v>7114309</v>
      </c>
      <c r="O46" s="47"/>
    </row>
    <row r="47" spans="1:15">
      <c r="A47" s="42"/>
      <c r="C47" s="5" t="s">
        <v>48</v>
      </c>
      <c r="D47" s="58">
        <f>+OCT!D47+NOV!D47+DIC!D47</f>
        <v>13993835</v>
      </c>
      <c r="E47" s="58">
        <f>+OCT!E47+NOV!E47+DIC!E47</f>
        <v>10753046</v>
      </c>
      <c r="F47" s="58">
        <f>+OCT!F47+NOV!F47+DIC!F47</f>
        <v>532379</v>
      </c>
      <c r="G47" s="58">
        <f>+OCT!G47+NOV!G47+DIC!G47</f>
        <v>90452</v>
      </c>
      <c r="H47" s="58">
        <f>+OCT!H47+NOV!H47+DIC!H47</f>
        <v>733288</v>
      </c>
      <c r="I47" s="58">
        <f>+OCT!I47+NOV!I47+DIC!I47</f>
        <v>668499</v>
      </c>
      <c r="J47" s="58">
        <f>+OCT!J47+NOV!J47+DIC!J47</f>
        <v>370480</v>
      </c>
      <c r="K47" s="58">
        <f>+OCT!K47+NOV!K47+DIC!K47</f>
        <v>24982</v>
      </c>
      <c r="L47" s="58">
        <f>+OCT!L47+NOV!L47+DIC!L47</f>
        <v>905096</v>
      </c>
      <c r="M47" s="7">
        <f t="shared" si="1"/>
        <v>28072057</v>
      </c>
      <c r="O47" s="47"/>
    </row>
    <row r="48" spans="1:15">
      <c r="A48" s="42"/>
      <c r="C48" s="5" t="s">
        <v>118</v>
      </c>
      <c r="D48" s="58">
        <f>+OCT!D48+NOV!D48+DIC!D48</f>
        <v>12676382</v>
      </c>
      <c r="E48" s="58">
        <f>+OCT!E48+NOV!E48+DIC!E48</f>
        <v>9701877</v>
      </c>
      <c r="F48" s="58">
        <f>+OCT!F48+NOV!F48+DIC!F48</f>
        <v>481121</v>
      </c>
      <c r="G48" s="58">
        <f>+OCT!G48+NOV!G48+DIC!G48</f>
        <v>82030</v>
      </c>
      <c r="H48" s="58">
        <f>+OCT!H48+NOV!H48+DIC!H48</f>
        <v>666118</v>
      </c>
      <c r="I48" s="58">
        <f>+OCT!I48+NOV!I48+DIC!I48</f>
        <v>603036</v>
      </c>
      <c r="J48" s="58">
        <f>+OCT!J48+NOV!J48+DIC!J48</f>
        <v>334139</v>
      </c>
      <c r="K48" s="58">
        <f>+OCT!K48+NOV!K48+DIC!K48</f>
        <v>22634</v>
      </c>
      <c r="L48" s="58">
        <f>+OCT!L48+NOV!L48+DIC!L48</f>
        <v>1107314</v>
      </c>
      <c r="M48" s="7">
        <f t="shared" si="1"/>
        <v>25674651</v>
      </c>
      <c r="O48" s="47"/>
    </row>
    <row r="49" spans="1:15">
      <c r="A49" s="42"/>
      <c r="C49" s="5" t="s">
        <v>119</v>
      </c>
      <c r="D49" s="58">
        <f>+OCT!D49+NOV!D49+DIC!D49</f>
        <v>4874199</v>
      </c>
      <c r="E49" s="58">
        <f>+OCT!E49+NOV!E49+DIC!E49</f>
        <v>3742707</v>
      </c>
      <c r="F49" s="58">
        <f>+OCT!F49+NOV!F49+DIC!F49</f>
        <v>185354</v>
      </c>
      <c r="G49" s="58">
        <f>+OCT!G49+NOV!G49+DIC!G49</f>
        <v>31512</v>
      </c>
      <c r="H49" s="58">
        <f>+OCT!H49+NOV!H49+DIC!H49</f>
        <v>255542</v>
      </c>
      <c r="I49" s="58">
        <f>+OCT!I49+NOV!I49+DIC!I49</f>
        <v>212422</v>
      </c>
      <c r="J49" s="58">
        <f>+OCT!J49+NOV!J49+DIC!J49</f>
        <v>117668</v>
      </c>
      <c r="K49" s="58">
        <f>+OCT!K49+NOV!K49+DIC!K49</f>
        <v>8702</v>
      </c>
      <c r="L49" s="58">
        <f>+OCT!L49+NOV!L49+DIC!L49</f>
        <v>0</v>
      </c>
      <c r="M49" s="7">
        <f t="shared" si="1"/>
        <v>9428106</v>
      </c>
      <c r="O49" s="47"/>
    </row>
    <row r="50" spans="1:15">
      <c r="A50" s="42"/>
      <c r="C50" s="5" t="s">
        <v>120</v>
      </c>
      <c r="D50" s="58">
        <f>+OCT!D50+NOV!D50+DIC!D50</f>
        <v>1218833</v>
      </c>
      <c r="E50" s="58">
        <f>+OCT!E50+NOV!E50+DIC!E50</f>
        <v>934127</v>
      </c>
      <c r="F50" s="58">
        <f>+OCT!F50+NOV!F50+DIC!F50</f>
        <v>46298</v>
      </c>
      <c r="G50" s="58">
        <f>+OCT!G50+NOV!G50+DIC!G50</f>
        <v>7885</v>
      </c>
      <c r="H50" s="58">
        <f>+OCT!H50+NOV!H50+DIC!H50</f>
        <v>63985</v>
      </c>
      <c r="I50" s="58">
        <f>+OCT!I50+NOV!I50+DIC!I50</f>
        <v>34401</v>
      </c>
      <c r="J50" s="58">
        <f>+OCT!J50+NOV!J50+DIC!J50</f>
        <v>19061</v>
      </c>
      <c r="K50" s="58">
        <f>+OCT!K50+NOV!K50+DIC!K50</f>
        <v>2176</v>
      </c>
      <c r="L50" s="58">
        <f>+OCT!L50+NOV!L50+DIC!L50</f>
        <v>60990</v>
      </c>
      <c r="M50" s="7">
        <f t="shared" si="1"/>
        <v>2387756</v>
      </c>
      <c r="O50" s="47"/>
    </row>
    <row r="51" spans="1:15">
      <c r="A51" s="42"/>
      <c r="C51" s="5" t="s">
        <v>52</v>
      </c>
      <c r="D51" s="58">
        <f>+OCT!D51+NOV!D51+DIC!D51</f>
        <v>13658812</v>
      </c>
      <c r="E51" s="58">
        <f>+OCT!E51+NOV!E51+DIC!E51</f>
        <v>10460637</v>
      </c>
      <c r="F51" s="58">
        <f>+OCT!F51+NOV!F51+DIC!F51</f>
        <v>518610</v>
      </c>
      <c r="G51" s="58">
        <f>+OCT!G51+NOV!G51+DIC!G51</f>
        <v>88371</v>
      </c>
      <c r="H51" s="58">
        <f>+OCT!H51+NOV!H51+DIC!H51</f>
        <v>717412</v>
      </c>
      <c r="I51" s="58">
        <f>+OCT!I51+NOV!I51+DIC!I51</f>
        <v>603764</v>
      </c>
      <c r="J51" s="58">
        <f>+OCT!J51+NOV!J51+DIC!J51</f>
        <v>334689</v>
      </c>
      <c r="K51" s="58">
        <f>+OCT!K51+NOV!K51+DIC!K51</f>
        <v>24387</v>
      </c>
      <c r="L51" s="58">
        <f>+OCT!L51+NOV!L51+DIC!L51</f>
        <v>417438</v>
      </c>
      <c r="M51" s="7">
        <f t="shared" si="1"/>
        <v>26824120</v>
      </c>
      <c r="O51" s="47"/>
    </row>
    <row r="52" spans="1:15">
      <c r="A52" s="42"/>
      <c r="C52" s="5" t="s">
        <v>121</v>
      </c>
      <c r="D52" s="58">
        <f>+OCT!D52+NOV!D52+DIC!D52</f>
        <v>806543</v>
      </c>
      <c r="E52" s="58">
        <f>+OCT!E52+NOV!E52+DIC!E52</f>
        <v>619034</v>
      </c>
      <c r="F52" s="58">
        <f>+OCT!F52+NOV!F52+DIC!F52</f>
        <v>30662</v>
      </c>
      <c r="G52" s="58">
        <f>+OCT!G52+NOV!G52+DIC!G52</f>
        <v>5215</v>
      </c>
      <c r="H52" s="58">
        <f>+OCT!H52+NOV!H52+DIC!H52</f>
        <v>42299</v>
      </c>
      <c r="I52" s="58">
        <f>+OCT!I52+NOV!I52+DIC!I52</f>
        <v>19537</v>
      </c>
      <c r="J52" s="58">
        <f>+OCT!J52+NOV!J52+DIC!J52</f>
        <v>10825</v>
      </c>
      <c r="K52" s="58">
        <f>+OCT!K52+NOV!K52+DIC!K52</f>
        <v>1439</v>
      </c>
      <c r="L52" s="58">
        <f>+OCT!L52+NOV!L52+DIC!L52</f>
        <v>0</v>
      </c>
      <c r="M52" s="7">
        <f t="shared" si="1"/>
        <v>1535554</v>
      </c>
      <c r="O52" s="47"/>
    </row>
    <row r="53" spans="1:15">
      <c r="A53" s="42"/>
      <c r="C53" s="5" t="s">
        <v>54</v>
      </c>
      <c r="D53" s="58">
        <f>+OCT!D53+NOV!D53+DIC!D53</f>
        <v>3752951</v>
      </c>
      <c r="E53" s="58">
        <f>+OCT!E53+NOV!E53+DIC!E53</f>
        <v>2876963</v>
      </c>
      <c r="F53" s="58">
        <f>+OCT!F53+NOV!F53+DIC!F53</f>
        <v>142577</v>
      </c>
      <c r="G53" s="58">
        <f>+OCT!G53+NOV!G53+DIC!G53</f>
        <v>24275</v>
      </c>
      <c r="H53" s="58">
        <f>+OCT!H53+NOV!H53+DIC!H53</f>
        <v>196987</v>
      </c>
      <c r="I53" s="58">
        <f>+OCT!I53+NOV!I53+DIC!I53</f>
        <v>158931</v>
      </c>
      <c r="J53" s="58">
        <f>+OCT!J53+NOV!J53+DIC!J53</f>
        <v>88121</v>
      </c>
      <c r="K53" s="58">
        <f>+OCT!K53+NOV!K53+DIC!K53</f>
        <v>6700</v>
      </c>
      <c r="L53" s="58">
        <f>+OCT!L53+NOV!L53+DIC!L53</f>
        <v>885988</v>
      </c>
      <c r="M53" s="7">
        <f t="shared" si="1"/>
        <v>8133493</v>
      </c>
      <c r="O53" s="47"/>
    </row>
    <row r="54" spans="1:15">
      <c r="A54" s="42"/>
      <c r="C54" s="5" t="s">
        <v>122</v>
      </c>
      <c r="D54" s="58">
        <f>+OCT!D54+NOV!D54+DIC!D54</f>
        <v>2657840</v>
      </c>
      <c r="E54" s="58">
        <f>+OCT!E54+NOV!E54+DIC!E54</f>
        <v>2035457</v>
      </c>
      <c r="F54" s="58">
        <f>+OCT!F54+NOV!F54+DIC!F54</f>
        <v>100913</v>
      </c>
      <c r="G54" s="58">
        <f>+OCT!G54+NOV!G54+DIC!G54</f>
        <v>17196</v>
      </c>
      <c r="H54" s="58">
        <f>+OCT!H54+NOV!H54+DIC!H54</f>
        <v>139602</v>
      </c>
      <c r="I54" s="58">
        <f>+OCT!I54+NOV!I54+DIC!I54</f>
        <v>90083</v>
      </c>
      <c r="J54" s="58">
        <f>+OCT!J54+NOV!J54+DIC!J54</f>
        <v>49932</v>
      </c>
      <c r="K54" s="58">
        <f>+OCT!K54+NOV!K54+DIC!K54</f>
        <v>4746</v>
      </c>
      <c r="L54" s="58">
        <f>+OCT!L54+NOV!L54+DIC!L54</f>
        <v>370314</v>
      </c>
      <c r="M54" s="7">
        <f t="shared" si="1"/>
        <v>5466083</v>
      </c>
      <c r="O54" s="47"/>
    </row>
    <row r="55" spans="1:15">
      <c r="A55" s="42"/>
      <c r="C55" s="5" t="s">
        <v>56</v>
      </c>
      <c r="D55" s="58">
        <f>+OCT!D55+NOV!D55+DIC!D55</f>
        <v>2547225</v>
      </c>
      <c r="E55" s="58">
        <f>+OCT!E55+NOV!E55+DIC!E55</f>
        <v>2002993</v>
      </c>
      <c r="F55" s="58">
        <f>+OCT!F55+NOV!F55+DIC!F55</f>
        <v>96817</v>
      </c>
      <c r="G55" s="58">
        <f>+OCT!G55+NOV!G55+DIC!G55</f>
        <v>16473</v>
      </c>
      <c r="H55" s="58">
        <f>+OCT!H55+NOV!H55+DIC!H55</f>
        <v>133625</v>
      </c>
      <c r="I55" s="58">
        <f>+OCT!I55+NOV!I55+DIC!I55</f>
        <v>77202</v>
      </c>
      <c r="J55" s="58">
        <f>+OCT!J55+NOV!J55+DIC!J55</f>
        <v>42763</v>
      </c>
      <c r="K55" s="58">
        <f>+OCT!K55+NOV!K55+DIC!K55</f>
        <v>4548</v>
      </c>
      <c r="L55" s="58">
        <f>+OCT!L55+NOV!L55+DIC!L55</f>
        <v>123674</v>
      </c>
      <c r="M55" s="7">
        <f t="shared" si="1"/>
        <v>5045320</v>
      </c>
      <c r="O55" s="47"/>
    </row>
    <row r="56" spans="1:15">
      <c r="A56" s="42"/>
      <c r="C56" s="5" t="s">
        <v>123</v>
      </c>
      <c r="D56" s="58">
        <f>+OCT!D56+NOV!D56+DIC!D56</f>
        <v>2022378</v>
      </c>
      <c r="E56" s="58">
        <f>+OCT!E56+NOV!E56+DIC!E56</f>
        <v>1550297</v>
      </c>
      <c r="F56" s="58">
        <f>+OCT!F56+NOV!F56+DIC!F56</f>
        <v>76830</v>
      </c>
      <c r="G56" s="58">
        <f>+OCT!G56+NOV!G56+DIC!G56</f>
        <v>13081</v>
      </c>
      <c r="H56" s="58">
        <f>+OCT!H56+NOV!H56+DIC!H56</f>
        <v>106153</v>
      </c>
      <c r="I56" s="58">
        <f>+OCT!I56+NOV!I56+DIC!I56</f>
        <v>62321</v>
      </c>
      <c r="J56" s="58">
        <f>+OCT!J56+NOV!J56+DIC!J56</f>
        <v>34531</v>
      </c>
      <c r="K56" s="58">
        <f>+OCT!K56+NOV!K56+DIC!K56</f>
        <v>3611</v>
      </c>
      <c r="L56" s="58">
        <f>+OCT!L56+NOV!L56+DIC!L56</f>
        <v>0</v>
      </c>
      <c r="M56" s="7">
        <f t="shared" si="1"/>
        <v>3869202</v>
      </c>
      <c r="O56" s="47"/>
    </row>
    <row r="57" spans="1:15">
      <c r="A57" s="42"/>
      <c r="C57" s="5" t="s">
        <v>124</v>
      </c>
      <c r="D57" s="58">
        <f>+OCT!D57+NOV!D57+DIC!D57</f>
        <v>6731953</v>
      </c>
      <c r="E57" s="58">
        <f>+OCT!E57+NOV!E57+DIC!E57</f>
        <v>5148717</v>
      </c>
      <c r="F57" s="58">
        <f>+OCT!F57+NOV!F57+DIC!F57</f>
        <v>255401</v>
      </c>
      <c r="G57" s="58">
        <f>+OCT!G57+NOV!G57+DIC!G57</f>
        <v>43572</v>
      </c>
      <c r="H57" s="58">
        <f>+OCT!H57+NOV!H57+DIC!H57</f>
        <v>353922</v>
      </c>
      <c r="I57" s="58">
        <f>+OCT!I57+NOV!I57+DIC!I57</f>
        <v>272455</v>
      </c>
      <c r="J57" s="58">
        <f>+OCT!J57+NOV!J57+DIC!J57</f>
        <v>150970</v>
      </c>
      <c r="K57" s="58">
        <f>+OCT!K57+NOV!K57+DIC!K57</f>
        <v>12020</v>
      </c>
      <c r="L57" s="58">
        <f>+OCT!L57+NOV!L57+DIC!L57</f>
        <v>995308</v>
      </c>
      <c r="M57" s="7">
        <f t="shared" si="1"/>
        <v>13964318</v>
      </c>
      <c r="O57" s="47"/>
    </row>
    <row r="58" spans="1:15">
      <c r="A58" s="42"/>
      <c r="B58" s="77"/>
      <c r="C58" s="75" t="s">
        <v>83</v>
      </c>
      <c r="D58" s="76">
        <f>+OCT!D58+NOV!D58+DIC!D58</f>
        <v>3335326</v>
      </c>
      <c r="E58" s="76">
        <f>+OCT!E58+NOV!E58+DIC!E58</f>
        <v>2562629</v>
      </c>
      <c r="F58" s="76">
        <f>+OCT!F58+NOV!F58+DIC!F58</f>
        <v>126881</v>
      </c>
      <c r="G58" s="76">
        <f>+OCT!G58+NOV!G58+DIC!G58</f>
        <v>21559</v>
      </c>
      <c r="H58" s="76">
        <f>+OCT!H58+NOV!H58+DIC!H58</f>
        <v>174789</v>
      </c>
      <c r="I58" s="76">
        <f>+OCT!I58+NOV!I58+DIC!I58</f>
        <v>175277</v>
      </c>
      <c r="J58" s="76">
        <f>+OCT!J58+NOV!J58+DIC!J58</f>
        <v>97302</v>
      </c>
      <c r="K58" s="76">
        <f>+OCT!K58+NOV!K58+DIC!K58</f>
        <v>5955</v>
      </c>
      <c r="L58" s="58">
        <f>+OCT!L58+NOV!L58+DIC!L58</f>
        <v>0</v>
      </c>
      <c r="M58" s="7">
        <f t="shared" si="1"/>
        <v>6499718</v>
      </c>
      <c r="N58" s="77"/>
      <c r="O58" s="47"/>
    </row>
    <row r="59" spans="1:15">
      <c r="A59" s="42"/>
      <c r="C59" s="5" t="s">
        <v>125</v>
      </c>
      <c r="D59" s="58">
        <f>+OCT!D59+NOV!D59+DIC!D59</f>
        <v>1274460</v>
      </c>
      <c r="E59" s="58">
        <f>+OCT!E59+NOV!E59+DIC!E59</f>
        <v>975519</v>
      </c>
      <c r="F59" s="58">
        <f>+OCT!F59+NOV!F59+DIC!F59</f>
        <v>48374</v>
      </c>
      <c r="G59" s="58">
        <f>+OCT!G59+NOV!G59+DIC!G59</f>
        <v>8247</v>
      </c>
      <c r="H59" s="58">
        <f>+OCT!H59+NOV!H59+DIC!H59</f>
        <v>66964</v>
      </c>
      <c r="I59" s="58">
        <f>+OCT!I59+NOV!I59+DIC!I59</f>
        <v>37984</v>
      </c>
      <c r="J59" s="58">
        <f>+OCT!J59+NOV!J59+DIC!J59</f>
        <v>21078</v>
      </c>
      <c r="K59" s="58">
        <f>+OCT!K59+NOV!K59+DIC!K59</f>
        <v>2275</v>
      </c>
      <c r="L59" s="58">
        <f>+OCT!L59+NOV!L59+DIC!L59</f>
        <v>0</v>
      </c>
      <c r="M59" s="7">
        <f t="shared" si="1"/>
        <v>2434901</v>
      </c>
      <c r="O59" s="47"/>
    </row>
    <row r="60" spans="1:15">
      <c r="A60" s="42"/>
      <c r="C60" s="5" t="s">
        <v>126</v>
      </c>
      <c r="D60" s="58">
        <f>+OCT!D60+NOV!D60+DIC!D60</f>
        <v>11417438</v>
      </c>
      <c r="E60" s="58">
        <f>+OCT!E60+NOV!E60+DIC!E60</f>
        <v>8744078</v>
      </c>
      <c r="F60" s="58">
        <f>+OCT!F60+NOV!F60+DIC!F60</f>
        <v>433508</v>
      </c>
      <c r="G60" s="58">
        <f>+OCT!G60+NOV!G60+DIC!G60</f>
        <v>73870</v>
      </c>
      <c r="H60" s="58">
        <f>+OCT!H60+NOV!H60+DIC!H60</f>
        <v>599688</v>
      </c>
      <c r="I60" s="58">
        <f>+OCT!I60+NOV!I60+DIC!I60</f>
        <v>366098</v>
      </c>
      <c r="J60" s="58">
        <f>+OCT!J60+NOV!J60+DIC!J60</f>
        <v>202883</v>
      </c>
      <c r="K60" s="58">
        <f>+OCT!K60+NOV!K60+DIC!K60</f>
        <v>20386</v>
      </c>
      <c r="L60" s="58">
        <f>+OCT!L60+NOV!L60+DIC!L60</f>
        <v>3299186</v>
      </c>
      <c r="M60" s="7">
        <f t="shared" si="1"/>
        <v>25157135</v>
      </c>
      <c r="O60" s="47"/>
    </row>
    <row r="61" spans="1:15">
      <c r="A61" s="42"/>
      <c r="C61" s="5" t="s">
        <v>60</v>
      </c>
      <c r="D61" s="58">
        <f>+OCT!D61+NOV!D61+DIC!D61</f>
        <v>2264880</v>
      </c>
      <c r="E61" s="58">
        <f>+OCT!E61+NOV!E61+DIC!E61</f>
        <v>1736314</v>
      </c>
      <c r="F61" s="58">
        <f>+OCT!F61+NOV!F61+DIC!F61</f>
        <v>86047</v>
      </c>
      <c r="G61" s="58">
        <f>+OCT!G61+NOV!G61+DIC!G61</f>
        <v>14650</v>
      </c>
      <c r="H61" s="58">
        <f>+OCT!H61+NOV!H61+DIC!H61</f>
        <v>118877</v>
      </c>
      <c r="I61" s="58">
        <f>+OCT!I61+NOV!I61+DIC!I61</f>
        <v>97971</v>
      </c>
      <c r="J61" s="58">
        <f>+OCT!J61+NOV!J61+DIC!J61</f>
        <v>54316</v>
      </c>
      <c r="K61" s="58">
        <f>+OCT!K61+NOV!K61+DIC!K61</f>
        <v>4044</v>
      </c>
      <c r="L61" s="58">
        <f>+OCT!L61+NOV!L61+DIC!L61</f>
        <v>836548</v>
      </c>
      <c r="M61" s="7">
        <f t="shared" si="1"/>
        <v>5213647</v>
      </c>
      <c r="O61" s="47"/>
    </row>
    <row r="62" spans="1:15">
      <c r="A62" s="42"/>
      <c r="C62" s="5" t="s">
        <v>61</v>
      </c>
      <c r="D62" s="58">
        <f>+OCT!D62+NOV!D62+DIC!D62</f>
        <v>9532190</v>
      </c>
      <c r="E62" s="58">
        <f>+OCT!E62+NOV!E62+DIC!E62</f>
        <v>7326211</v>
      </c>
      <c r="F62" s="58">
        <f>+OCT!F62+NOV!F62+DIC!F62</f>
        <v>362684</v>
      </c>
      <c r="G62" s="58">
        <f>+OCT!G62+NOV!G62+DIC!G62</f>
        <v>61610</v>
      </c>
      <c r="H62" s="58">
        <f>+OCT!H62+NOV!H62+DIC!H62</f>
        <v>499421</v>
      </c>
      <c r="I62" s="58">
        <f>+OCT!I62+NOV!I62+DIC!I62</f>
        <v>360220</v>
      </c>
      <c r="J62" s="58">
        <f>+OCT!J62+NOV!J62+DIC!J62</f>
        <v>199516</v>
      </c>
      <c r="K62" s="58">
        <f>+OCT!K62+NOV!K62+DIC!K62</f>
        <v>17017</v>
      </c>
      <c r="L62" s="58">
        <f>+OCT!L62+NOV!L62+DIC!L62</f>
        <v>2638400</v>
      </c>
      <c r="M62" s="7">
        <f t="shared" si="1"/>
        <v>20997269</v>
      </c>
      <c r="O62" s="47"/>
    </row>
    <row r="63" spans="1:15">
      <c r="A63" s="42"/>
      <c r="C63" s="5" t="s">
        <v>127</v>
      </c>
      <c r="D63" s="58">
        <f>+OCT!D63+NOV!D63+DIC!D63</f>
        <v>3915172</v>
      </c>
      <c r="E63" s="58">
        <f>+OCT!E63+NOV!E63+DIC!E63</f>
        <v>3005327</v>
      </c>
      <c r="F63" s="58">
        <f>+OCT!F63+NOV!F63+DIC!F63</f>
        <v>148857</v>
      </c>
      <c r="G63" s="58">
        <f>+OCT!G63+NOV!G63+DIC!G63</f>
        <v>25314</v>
      </c>
      <c r="H63" s="58">
        <f>+OCT!H63+NOV!H63+DIC!H63</f>
        <v>205309</v>
      </c>
      <c r="I63" s="58">
        <f>+OCT!I63+NOV!I63+DIC!I63</f>
        <v>181858</v>
      </c>
      <c r="J63" s="58">
        <f>+OCT!J63+NOV!J63+DIC!J63</f>
        <v>100801</v>
      </c>
      <c r="K63" s="58">
        <f>+OCT!K63+NOV!K63+DIC!K63</f>
        <v>6989</v>
      </c>
      <c r="L63" s="58">
        <f>+OCT!L63+NOV!L63+DIC!L63</f>
        <v>0</v>
      </c>
      <c r="M63" s="7">
        <f t="shared" si="1"/>
        <v>7589627</v>
      </c>
      <c r="O63" s="47"/>
    </row>
    <row r="64" spans="1:15">
      <c r="A64" s="42"/>
      <c r="C64" s="5" t="s">
        <v>128</v>
      </c>
      <c r="D64" s="58">
        <f>+OCT!D64+NOV!D64+DIC!D64</f>
        <v>2761430</v>
      </c>
      <c r="E64" s="58">
        <f>+OCT!E64+NOV!E64+DIC!E64</f>
        <v>2159578</v>
      </c>
      <c r="F64" s="58">
        <f>+OCT!F64+NOV!F64+DIC!F64</f>
        <v>105045</v>
      </c>
      <c r="G64" s="58">
        <f>+OCT!G64+NOV!G64+DIC!G64</f>
        <v>17851</v>
      </c>
      <c r="H64" s="58">
        <f>+OCT!H64+NOV!H64+DIC!H64</f>
        <v>144718</v>
      </c>
      <c r="I64" s="58">
        <f>+OCT!I64+NOV!I64+DIC!I64</f>
        <v>125580</v>
      </c>
      <c r="J64" s="58">
        <f>+OCT!J64+NOV!J64+DIC!J64</f>
        <v>69575</v>
      </c>
      <c r="K64" s="58">
        <f>+OCT!K64+NOV!K64+DIC!K64</f>
        <v>4929</v>
      </c>
      <c r="L64" s="58">
        <f>+OCT!L64+NOV!L64+DIC!L64</f>
        <v>0</v>
      </c>
      <c r="M64" s="7">
        <f t="shared" si="1"/>
        <v>5388706</v>
      </c>
      <c r="O64" s="47"/>
    </row>
    <row r="65" spans="1:15">
      <c r="A65" s="42"/>
      <c r="C65" s="5" t="s">
        <v>64</v>
      </c>
      <c r="D65" s="58">
        <f>+OCT!D65+NOV!D65+DIC!D65</f>
        <v>3782997</v>
      </c>
      <c r="E65" s="58">
        <f>+OCT!E65+NOV!E65+DIC!E65</f>
        <v>2907325</v>
      </c>
      <c r="F65" s="58">
        <f>+OCT!F65+NOV!F65+DIC!F65</f>
        <v>143932</v>
      </c>
      <c r="G65" s="58">
        <f>+OCT!G65+NOV!G65+DIC!G65</f>
        <v>24451</v>
      </c>
      <c r="H65" s="58">
        <f>+OCT!H65+NOV!H65+DIC!H65</f>
        <v>198211</v>
      </c>
      <c r="I65" s="58">
        <f>+OCT!I65+NOV!I65+DIC!I65</f>
        <v>179847</v>
      </c>
      <c r="J65" s="58">
        <f>+OCT!J65+NOV!J65+DIC!J65</f>
        <v>99680</v>
      </c>
      <c r="K65" s="58">
        <f>+OCT!K65+NOV!K65+DIC!K65</f>
        <v>6754</v>
      </c>
      <c r="L65" s="58">
        <f>+OCT!L65+NOV!L65+DIC!L65</f>
        <v>0</v>
      </c>
      <c r="M65" s="7">
        <f t="shared" si="1"/>
        <v>7343197</v>
      </c>
      <c r="O65" s="47"/>
    </row>
    <row r="66" spans="1:15">
      <c r="A66" s="42"/>
      <c r="C66" s="5" t="s">
        <v>65</v>
      </c>
      <c r="D66" s="58">
        <f>+OCT!D66+NOV!D66+DIC!D66</f>
        <v>7374291</v>
      </c>
      <c r="E66" s="58">
        <f>+OCT!E66+NOV!E66+DIC!E66</f>
        <v>5657245</v>
      </c>
      <c r="F66" s="58">
        <f>+OCT!F66+NOV!F66+DIC!F66</f>
        <v>280275</v>
      </c>
      <c r="G66" s="58">
        <f>+OCT!G66+NOV!G66+DIC!G66</f>
        <v>47688</v>
      </c>
      <c r="H66" s="58">
        <f>+OCT!H66+NOV!H66+DIC!H66</f>
        <v>386864</v>
      </c>
      <c r="I66" s="58">
        <f>+OCT!I66+NOV!I66+DIC!I66</f>
        <v>302485</v>
      </c>
      <c r="J66" s="58">
        <f>+OCT!J66+NOV!J66+DIC!J66</f>
        <v>167788</v>
      </c>
      <c r="K66" s="58">
        <f>+OCT!K66+NOV!K66+DIC!K66</f>
        <v>13166</v>
      </c>
      <c r="L66" s="58">
        <f>+OCT!L66+NOV!L66+DIC!L66</f>
        <v>0</v>
      </c>
      <c r="M66" s="7">
        <f t="shared" si="1"/>
        <v>14229802</v>
      </c>
      <c r="O66" s="47"/>
    </row>
    <row r="67" spans="1:15" ht="13.5" thickBot="1">
      <c r="A67" s="42"/>
      <c r="C67" s="5" t="s">
        <v>66</v>
      </c>
      <c r="D67" s="58">
        <f>+OCT!D67+NOV!D67+DIC!D67</f>
        <v>33756605</v>
      </c>
      <c r="E67" s="58">
        <f>+OCT!E67+NOV!E67+DIC!E67</f>
        <v>25680211</v>
      </c>
      <c r="F67" s="58">
        <f>+OCT!F67+NOV!F67+DIC!F67</f>
        <v>1276662</v>
      </c>
      <c r="G67" s="58">
        <f>+OCT!G67+NOV!G67+DIC!G67</f>
        <v>218818</v>
      </c>
      <c r="H67" s="58">
        <f>+OCT!H67+NOV!H67+DIC!H67</f>
        <v>1781305</v>
      </c>
      <c r="I67" s="58">
        <f>+OCT!I67+NOV!I67+DIC!I67</f>
        <v>1430368</v>
      </c>
      <c r="J67" s="58">
        <f>+OCT!J67+NOV!J67+DIC!J67</f>
        <v>793306</v>
      </c>
      <c r="K67" s="58">
        <f>+OCT!K67+NOV!K67+DIC!K67</f>
        <v>60292</v>
      </c>
      <c r="L67" s="58">
        <f>+OCT!L67+NOV!L67+DIC!L67</f>
        <v>4834549</v>
      </c>
      <c r="M67" s="7">
        <f t="shared" si="1"/>
        <v>69832116</v>
      </c>
      <c r="O67" s="47"/>
    </row>
    <row r="68" spans="1:15" ht="15.75" customHeight="1">
      <c r="A68" s="42"/>
      <c r="C68" s="8" t="s">
        <v>67</v>
      </c>
      <c r="D68" s="59">
        <f>SUM(D10:D67)</f>
        <v>374714386</v>
      </c>
      <c r="E68" s="59">
        <f t="shared" ref="E68:L68" si="2">SUM(E10:E67)</f>
        <v>287877787</v>
      </c>
      <c r="F68" s="59">
        <f t="shared" si="2"/>
        <v>14221174</v>
      </c>
      <c r="G68" s="59">
        <f>SUM(G10:G67)</f>
        <v>2424895</v>
      </c>
      <c r="H68" s="59">
        <f>SUM(H10:H67)</f>
        <v>19691799</v>
      </c>
      <c r="I68" s="59">
        <f t="shared" si="2"/>
        <v>15639214</v>
      </c>
      <c r="J68" s="59">
        <f t="shared" si="2"/>
        <v>8671732</v>
      </c>
      <c r="K68" s="59">
        <f t="shared" si="2"/>
        <v>669069</v>
      </c>
      <c r="L68" s="59">
        <f t="shared" si="2"/>
        <v>38560742</v>
      </c>
      <c r="M68" s="59">
        <f>SUM(M10:M67)</f>
        <v>762470798</v>
      </c>
      <c r="O68" s="47"/>
    </row>
    <row r="69" spans="1:15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" t="s">
        <v>9</v>
      </c>
      <c r="O69" s="47"/>
    </row>
    <row r="70" spans="1:15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5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/>
      <c r="O71" s="47"/>
    </row>
    <row r="72" spans="1:15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3"/>
    </row>
    <row r="73" spans="1:15" ht="13.5" thickTop="1"/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.35433070866141736" right="0.35433070866141736" top="0.11811023622047245" bottom="0" header="0" footer="0"/>
  <pageSetup scale="56" orientation="landscape" horizontalDpi="300" verticalDpi="300" r:id="rId1"/>
  <headerFooter alignWithMargins="0">
    <oddFooter>FEDERACION.xls&amp;RPágina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>
    <pageSetUpPr fitToPage="1"/>
  </sheetPr>
  <dimension ref="A1:O73"/>
  <sheetViews>
    <sheetView view="pageBreakPreview" topLeftCell="A34" zoomScale="75" zoomScaleNormal="100" workbookViewId="0">
      <selection activeCell="M70" sqref="M70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7.269531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2" width="18.7265625" style="12" customWidth="1"/>
    <col min="13" max="13" width="21.54296875" style="12" customWidth="1"/>
    <col min="14" max="14" width="4" style="1" customWidth="1"/>
    <col min="15" max="15" width="1.26953125" style="1" customWidth="1"/>
    <col min="16" max="16384" width="11.453125" style="1"/>
  </cols>
  <sheetData>
    <row r="1" spans="1:15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5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5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5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5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5" ht="15.75" customHeight="1">
      <c r="A6" s="42"/>
      <c r="C6" s="141" t="s">
        <v>136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5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5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5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</row>
    <row r="10" spans="1:15">
      <c r="A10" s="42"/>
      <c r="C10" s="5" t="s">
        <v>100</v>
      </c>
      <c r="D10" s="58">
        <f>+JUL!D10+AGO!D10+SEP!D10+OCT!D10+NOV!D10+DIC!D10</f>
        <v>3923655</v>
      </c>
      <c r="E10" s="58">
        <f>+JUL!E10+AGO!E10+SEP!E10+OCT!E10+NOV!E10+DIC!E10</f>
        <v>2712611</v>
      </c>
      <c r="F10" s="58">
        <f>+JUL!F10+AGO!F10+SEP!F10+OCT!F10+NOV!F10+DIC!F10</f>
        <v>104459</v>
      </c>
      <c r="G10" s="58">
        <f>+JUL!G10+AGO!G10+SEP!G10+OCT!G10+NOV!G10+DIC!G10</f>
        <v>26756</v>
      </c>
      <c r="H10" s="58">
        <f>+JUL!H10+AGO!H10+SEP!H10+OCT!H10+NOV!H10+DIC!H10</f>
        <v>206825</v>
      </c>
      <c r="I10" s="58">
        <f>+JUL!I10+AGO!I10+SEP!I10+OCT!I10+NOV!I10+DIC!I10</f>
        <v>131413</v>
      </c>
      <c r="J10" s="58">
        <f>+JUL!J10+AGO!J10+SEP!J10+OCT!J10+NOV!J10+DIC!J10</f>
        <v>73523</v>
      </c>
      <c r="K10" s="58">
        <f>+JUL!K10+AGO!K10+SEP!K10+OCT!K10+NOV!K10+DIC!K10</f>
        <v>6870</v>
      </c>
      <c r="L10" s="58">
        <f>+JUL!L10+AGO!L10+SEP!L10+OCT!L10+NOV!L10+DIC!L10</f>
        <v>0</v>
      </c>
      <c r="M10" s="7">
        <f>SUM(D10:L10)</f>
        <v>7186112</v>
      </c>
      <c r="O10" s="47"/>
    </row>
    <row r="11" spans="1:15">
      <c r="A11" s="42"/>
      <c r="C11" s="5" t="s">
        <v>12</v>
      </c>
      <c r="D11" s="58">
        <f>+JUL!D11+AGO!D11+SEP!D11+OCT!D11+NOV!D11+DIC!D11</f>
        <v>3258780</v>
      </c>
      <c r="E11" s="58">
        <f>+JUL!E11+AGO!E11+SEP!E11+OCT!E11+NOV!E11+DIC!E11</f>
        <v>2254466</v>
      </c>
      <c r="F11" s="58">
        <f>+JUL!F11+AGO!F11+SEP!F11+OCT!F11+NOV!F11+DIC!F11</f>
        <v>86736</v>
      </c>
      <c r="G11" s="58">
        <f>+JUL!G11+AGO!G11+SEP!G11+OCT!G11+NOV!G11+DIC!G11</f>
        <v>22220</v>
      </c>
      <c r="H11" s="58">
        <f>+JUL!H11+AGO!H11+SEP!H11+OCT!H11+NOV!H11+DIC!H11</f>
        <v>171609</v>
      </c>
      <c r="I11" s="58">
        <f>+JUL!I11+AGO!I11+SEP!I11+OCT!I11+NOV!I11+DIC!I11</f>
        <v>106010</v>
      </c>
      <c r="J11" s="58">
        <f>+JUL!J11+AGO!J11+SEP!J11+OCT!J11+NOV!J11+DIC!J11</f>
        <v>59297</v>
      </c>
      <c r="K11" s="58">
        <f>+JUL!K11+AGO!K11+SEP!K11+OCT!K11+NOV!K11+DIC!K11</f>
        <v>5706</v>
      </c>
      <c r="L11" s="58">
        <f>+JUL!L11+AGO!L11+SEP!L11+OCT!L11+NOV!L11+DIC!L11</f>
        <v>0</v>
      </c>
      <c r="M11" s="7">
        <f t="shared" ref="M11:M68" si="0">SUM(D11:L11)</f>
        <v>5964824</v>
      </c>
      <c r="O11" s="47"/>
    </row>
    <row r="12" spans="1:15">
      <c r="A12" s="42"/>
      <c r="C12" s="5" t="s">
        <v>101</v>
      </c>
      <c r="D12" s="58">
        <f>+JUL!D12+AGO!D12+SEP!D12+OCT!D12+NOV!D12+DIC!D12</f>
        <v>2607604</v>
      </c>
      <c r="E12" s="58">
        <f>+JUL!E12+AGO!E12+SEP!E12+OCT!E12+NOV!E12+DIC!E12</f>
        <v>1801096</v>
      </c>
      <c r="F12" s="58">
        <f>+JUL!F12+AGO!F12+SEP!F12+OCT!F12+NOV!F12+DIC!F12</f>
        <v>69447</v>
      </c>
      <c r="G12" s="58">
        <f>+JUL!G12+AGO!G12+SEP!G12+OCT!G12+NOV!G12+DIC!G12</f>
        <v>17784</v>
      </c>
      <c r="H12" s="58">
        <f>+JUL!H12+AGO!H12+SEP!H12+OCT!H12+NOV!H12+DIC!H12</f>
        <v>137643</v>
      </c>
      <c r="I12" s="58">
        <f>+JUL!I12+AGO!I12+SEP!I12+OCT!I12+NOV!I12+DIC!I12</f>
        <v>63901</v>
      </c>
      <c r="J12" s="58">
        <f>+JUL!J12+AGO!J12+SEP!J12+OCT!J12+NOV!J12+DIC!J12</f>
        <v>35700</v>
      </c>
      <c r="K12" s="58">
        <f>+JUL!K12+AGO!K12+SEP!K12+OCT!K12+NOV!K12+DIC!K12</f>
        <v>4566</v>
      </c>
      <c r="L12" s="58">
        <f>+JUL!L12+AGO!L12+SEP!L12+OCT!L12+NOV!L12+DIC!L12</f>
        <v>323283</v>
      </c>
      <c r="M12" s="7">
        <f t="shared" si="0"/>
        <v>5061024</v>
      </c>
      <c r="O12" s="47"/>
    </row>
    <row r="13" spans="1:15">
      <c r="A13" s="42"/>
      <c r="C13" s="5" t="s">
        <v>102</v>
      </c>
      <c r="D13" s="58">
        <f>+JUL!D13+AGO!D13+SEP!D13+OCT!D13+NOV!D13+DIC!D13</f>
        <v>3011738</v>
      </c>
      <c r="E13" s="58">
        <f>+JUL!E13+AGO!E13+SEP!E13+OCT!E13+NOV!E13+DIC!E13</f>
        <v>2083186</v>
      </c>
      <c r="F13" s="58">
        <f>+JUL!F13+AGO!F13+SEP!F13+OCT!F13+NOV!F13+DIC!F13</f>
        <v>80167</v>
      </c>
      <c r="G13" s="58">
        <f>+JUL!G13+AGO!G13+SEP!G13+OCT!G13+NOV!G13+DIC!G13</f>
        <v>20537</v>
      </c>
      <c r="H13" s="58">
        <f>+JUL!H13+AGO!H13+SEP!H13+OCT!H13+NOV!H13+DIC!H13</f>
        <v>158637</v>
      </c>
      <c r="I13" s="58">
        <f>+JUL!I13+AGO!I13+SEP!I13+OCT!I13+NOV!I13+DIC!I13</f>
        <v>96416</v>
      </c>
      <c r="J13" s="58">
        <f>+JUL!J13+AGO!J13+SEP!J13+OCT!J13+NOV!J13+DIC!J13</f>
        <v>53951</v>
      </c>
      <c r="K13" s="58">
        <f>+JUL!K13+AGO!K13+SEP!K13+OCT!K13+NOV!K13+DIC!K13</f>
        <v>5271</v>
      </c>
      <c r="L13" s="58">
        <f>+JUL!L13+AGO!L13+SEP!L13+OCT!L13+NOV!L13+DIC!L13</f>
        <v>0</v>
      </c>
      <c r="M13" s="7">
        <f t="shared" si="0"/>
        <v>5509903</v>
      </c>
      <c r="O13" s="47"/>
    </row>
    <row r="14" spans="1:15">
      <c r="A14" s="42"/>
      <c r="C14" s="5" t="s">
        <v>103</v>
      </c>
      <c r="D14" s="58">
        <f>+JUL!D14+AGO!D14+SEP!D14+OCT!D14+NOV!D14+DIC!D14</f>
        <v>19666560</v>
      </c>
      <c r="E14" s="58">
        <f>+JUL!E14+AGO!E14+SEP!E14+OCT!E14+NOV!E14+DIC!E14</f>
        <v>13532475</v>
      </c>
      <c r="F14" s="58">
        <f>+JUL!F14+AGO!F14+SEP!F14+OCT!F14+NOV!F14+DIC!F14</f>
        <v>524585</v>
      </c>
      <c r="G14" s="58">
        <f>+JUL!G14+AGO!G14+SEP!G14+OCT!G14+NOV!G14+DIC!G14</f>
        <v>134189</v>
      </c>
      <c r="H14" s="58">
        <f>+JUL!H14+AGO!H14+SEP!H14+OCT!H14+NOV!H14+DIC!H14</f>
        <v>1043901</v>
      </c>
      <c r="I14" s="58">
        <f>+JUL!I14+AGO!I14+SEP!I14+OCT!I14+NOV!I14+DIC!I14</f>
        <v>823128</v>
      </c>
      <c r="J14" s="58">
        <f>+JUL!J14+AGO!J14+SEP!J14+OCT!J14+NOV!J14+DIC!J14</f>
        <v>461529</v>
      </c>
      <c r="K14" s="58">
        <f>+JUL!K14+AGO!K14+SEP!K14+OCT!K14+NOV!K14+DIC!K14</f>
        <v>34416</v>
      </c>
      <c r="L14" s="58">
        <f>+JUL!L14+AGO!L14+SEP!L14+OCT!L14+NOV!L14+DIC!L14</f>
        <v>6531446</v>
      </c>
      <c r="M14" s="7">
        <f t="shared" si="0"/>
        <v>42752229</v>
      </c>
      <c r="O14" s="47"/>
    </row>
    <row r="15" spans="1:15">
      <c r="A15" s="42"/>
      <c r="C15" s="5" t="s">
        <v>104</v>
      </c>
      <c r="D15" s="58">
        <f>+JUL!D15+AGO!D15+SEP!D15+OCT!D15+NOV!D15+DIC!D15</f>
        <v>4200797</v>
      </c>
      <c r="E15" s="58">
        <f>+JUL!E15+AGO!E15+SEP!E15+OCT!E15+NOV!E15+DIC!E15</f>
        <v>2905313</v>
      </c>
      <c r="F15" s="58">
        <f>+JUL!F15+AGO!F15+SEP!F15+OCT!F15+NOV!F15+DIC!F15</f>
        <v>111820</v>
      </c>
      <c r="G15" s="58">
        <f>+JUL!G15+AGO!G15+SEP!G15+OCT!G15+NOV!G15+DIC!G15</f>
        <v>28646</v>
      </c>
      <c r="H15" s="58">
        <f>+JUL!H15+AGO!H15+SEP!H15+OCT!H15+NOV!H15+DIC!H15</f>
        <v>221308</v>
      </c>
      <c r="I15" s="58">
        <f>+JUL!I15+AGO!I15+SEP!I15+OCT!I15+NOV!I15+DIC!I15</f>
        <v>161119</v>
      </c>
      <c r="J15" s="58">
        <f>+JUL!J15+AGO!J15+SEP!J15+OCT!J15+NOV!J15+DIC!J15</f>
        <v>90151</v>
      </c>
      <c r="K15" s="58">
        <f>+JUL!K15+AGO!K15+SEP!K15+OCT!K15+NOV!K15+DIC!K15</f>
        <v>7356</v>
      </c>
      <c r="L15" s="58">
        <f>+JUL!L15+AGO!L15+SEP!L15+OCT!L15+NOV!L15+DIC!L15</f>
        <v>0</v>
      </c>
      <c r="M15" s="7">
        <f t="shared" si="0"/>
        <v>7726510</v>
      </c>
      <c r="O15" s="47"/>
    </row>
    <row r="16" spans="1:15">
      <c r="A16" s="42"/>
      <c r="C16" s="5" t="s">
        <v>105</v>
      </c>
      <c r="D16" s="58">
        <f>+JUL!D16+AGO!D16+SEP!D16+OCT!D16+NOV!D16+DIC!D16</f>
        <v>8297491</v>
      </c>
      <c r="E16" s="58">
        <f>+JUL!E16+AGO!E16+SEP!E16+OCT!E16+NOV!E16+DIC!E16</f>
        <v>5735485</v>
      </c>
      <c r="F16" s="58">
        <f>+JUL!F16+AGO!F16+SEP!F16+OCT!F16+NOV!F16+DIC!F16</f>
        <v>220923</v>
      </c>
      <c r="G16" s="58">
        <f>+JUL!G16+AGO!G16+SEP!G16+OCT!G16+NOV!G16+DIC!G16</f>
        <v>56583</v>
      </c>
      <c r="H16" s="58">
        <f>+JUL!H16+AGO!H16+SEP!H16+OCT!H16+NOV!H16+DIC!H16</f>
        <v>437493</v>
      </c>
      <c r="I16" s="58">
        <f>+JUL!I16+AGO!I16+SEP!I16+OCT!I16+NOV!I16+DIC!I16</f>
        <v>267501</v>
      </c>
      <c r="J16" s="58">
        <f>+JUL!J16+AGO!J16+SEP!J16+OCT!J16+NOV!J16+DIC!J16</f>
        <v>149524</v>
      </c>
      <c r="K16" s="58">
        <f>+JUL!K16+AGO!K16+SEP!K16+OCT!K16+NOV!K16+DIC!K16</f>
        <v>14529</v>
      </c>
      <c r="L16" s="58">
        <f>+JUL!L16+AGO!L16+SEP!L16+OCT!L16+NOV!L16+DIC!L16</f>
        <v>687517</v>
      </c>
      <c r="M16" s="7">
        <f t="shared" si="0"/>
        <v>15867046</v>
      </c>
      <c r="O16" s="47"/>
    </row>
    <row r="17" spans="1:15">
      <c r="A17" s="42"/>
      <c r="C17" s="5" t="s">
        <v>18</v>
      </c>
      <c r="D17" s="58">
        <f>+JUL!D17+AGO!D17+SEP!D17+OCT!D17+NOV!D17+DIC!D17</f>
        <v>5415331</v>
      </c>
      <c r="E17" s="58">
        <f>+JUL!E17+AGO!E17+SEP!E17+OCT!E17+NOV!E17+DIC!E17</f>
        <v>3745242</v>
      </c>
      <c r="F17" s="58">
        <f>+JUL!F17+AGO!F17+SEP!F17+OCT!F17+NOV!F17+DIC!F17</f>
        <v>144154</v>
      </c>
      <c r="G17" s="58">
        <f>+JUL!G17+AGO!G17+SEP!G17+OCT!G17+NOV!G17+DIC!G17</f>
        <v>36927</v>
      </c>
      <c r="H17" s="58">
        <f>+JUL!H17+AGO!H17+SEP!H17+OCT!H17+NOV!H17+DIC!H17</f>
        <v>285310</v>
      </c>
      <c r="I17" s="58">
        <f>+JUL!I17+AGO!I17+SEP!I17+OCT!I17+NOV!I17+DIC!I17</f>
        <v>236364</v>
      </c>
      <c r="J17" s="58">
        <f>+JUL!J17+AGO!J17+SEP!J17+OCT!J17+NOV!J17+DIC!J17</f>
        <v>132529</v>
      </c>
      <c r="K17" s="58">
        <f>+JUL!K17+AGO!K17+SEP!K17+OCT!K17+NOV!K17+DIC!K17</f>
        <v>9483</v>
      </c>
      <c r="L17" s="58">
        <f>+JUL!L17+AGO!L17+SEP!L17+OCT!L17+NOV!L17+DIC!L17</f>
        <v>23807</v>
      </c>
      <c r="M17" s="7">
        <f t="shared" si="0"/>
        <v>10029147</v>
      </c>
      <c r="O17" s="47"/>
    </row>
    <row r="18" spans="1:15">
      <c r="A18" s="42"/>
      <c r="C18" s="5" t="s">
        <v>19</v>
      </c>
      <c r="D18" s="58">
        <f>+JUL!D18+AGO!D18+SEP!D18+OCT!D18+NOV!D18+DIC!D18</f>
        <v>8466316</v>
      </c>
      <c r="E18" s="58">
        <f>+JUL!E18+AGO!E18+SEP!E18+OCT!E18+NOV!E18+DIC!E18</f>
        <v>5853211</v>
      </c>
      <c r="F18" s="58">
        <f>+JUL!F18+AGO!F18+SEP!F18+OCT!F18+NOV!F18+DIC!F18</f>
        <v>225380</v>
      </c>
      <c r="G18" s="58">
        <f>+JUL!G18+AGO!G18+SEP!G18+OCT!G18+NOV!G18+DIC!G18</f>
        <v>57730</v>
      </c>
      <c r="H18" s="58">
        <f>+JUL!H18+AGO!H18+SEP!H18+OCT!H18+NOV!H18+DIC!H18</f>
        <v>446197</v>
      </c>
      <c r="I18" s="58">
        <f>+JUL!I18+AGO!I18+SEP!I18+OCT!I18+NOV!I18+DIC!I18</f>
        <v>238531</v>
      </c>
      <c r="J18" s="58">
        <f>+JUL!J18+AGO!J18+SEP!J18+OCT!J18+NOV!J18+DIC!J18</f>
        <v>133429</v>
      </c>
      <c r="K18" s="58">
        <f>+JUL!K18+AGO!K18+SEP!K18+OCT!K18+NOV!K18+DIC!K18</f>
        <v>14823</v>
      </c>
      <c r="L18" s="58">
        <f>+JUL!L18+AGO!L18+SEP!L18+OCT!L18+NOV!L18+DIC!L18</f>
        <v>553681</v>
      </c>
      <c r="M18" s="7">
        <f t="shared" si="0"/>
        <v>15989298</v>
      </c>
      <c r="O18" s="47"/>
    </row>
    <row r="19" spans="1:15">
      <c r="A19" s="42"/>
      <c r="C19" s="5" t="s">
        <v>106</v>
      </c>
      <c r="D19" s="58">
        <f>+JUL!D19+AGO!D19+SEP!D19+OCT!D19+NOV!D19+DIC!D19</f>
        <v>2042017</v>
      </c>
      <c r="E19" s="58">
        <f>+JUL!E19+AGO!E19+SEP!E19+OCT!E19+NOV!E19+DIC!E19</f>
        <v>1411254</v>
      </c>
      <c r="F19" s="58">
        <f>+JUL!F19+AGO!F19+SEP!F19+OCT!F19+NOV!F19+DIC!F19</f>
        <v>54372</v>
      </c>
      <c r="G19" s="58">
        <f>+JUL!G19+AGO!G19+SEP!G19+OCT!G19+NOV!G19+DIC!G19</f>
        <v>13925</v>
      </c>
      <c r="H19" s="58">
        <f>+JUL!H19+AGO!H19+SEP!H19+OCT!H19+NOV!H19+DIC!H19</f>
        <v>107693</v>
      </c>
      <c r="I19" s="58">
        <f>+JUL!I19+AGO!I19+SEP!I19+OCT!I19+NOV!I19+DIC!I19</f>
        <v>45084</v>
      </c>
      <c r="J19" s="58">
        <f>+JUL!J19+AGO!J19+SEP!J19+OCT!J19+NOV!J19+DIC!J19</f>
        <v>25252</v>
      </c>
      <c r="K19" s="58">
        <f>+JUL!K19+AGO!K19+SEP!K19+OCT!K19+NOV!K19+DIC!K19</f>
        <v>3576</v>
      </c>
      <c r="L19" s="58">
        <f>+JUL!L19+AGO!L19+SEP!L19+OCT!L19+NOV!L19+DIC!L19</f>
        <v>123310</v>
      </c>
      <c r="M19" s="7">
        <f t="shared" si="0"/>
        <v>3826483</v>
      </c>
      <c r="O19" s="47"/>
    </row>
    <row r="20" spans="1:15">
      <c r="A20" s="42"/>
      <c r="C20" s="5" t="s">
        <v>107</v>
      </c>
      <c r="D20" s="58">
        <f>+JUL!D20+AGO!D20+SEP!D20+OCT!D20+NOV!D20+DIC!D20</f>
        <v>2370592</v>
      </c>
      <c r="E20" s="58">
        <f>+JUL!E20+AGO!E20+SEP!E20+OCT!E20+NOV!E20+DIC!E20</f>
        <v>1642154</v>
      </c>
      <c r="F20" s="58">
        <f>+JUL!F20+AGO!F20+SEP!F20+OCT!F20+NOV!F20+DIC!F20</f>
        <v>63062</v>
      </c>
      <c r="G20" s="58">
        <f>+JUL!G20+AGO!G20+SEP!G20+OCT!G20+NOV!G20+DIC!G20</f>
        <v>16162</v>
      </c>
      <c r="H20" s="58">
        <f>+JUL!H20+AGO!H20+SEP!H20+OCT!H20+NOV!H20+DIC!H20</f>
        <v>124599</v>
      </c>
      <c r="I20" s="58">
        <f>+JUL!I20+AGO!I20+SEP!I20+OCT!I20+NOV!I20+DIC!I20</f>
        <v>61952</v>
      </c>
      <c r="J20" s="58">
        <f>+JUL!J20+AGO!J20+SEP!J20+OCT!J20+NOV!J20+DIC!J20</f>
        <v>34664</v>
      </c>
      <c r="K20" s="58">
        <f>+JUL!K20+AGO!K20+SEP!K20+OCT!K20+NOV!K20+DIC!K20</f>
        <v>4152</v>
      </c>
      <c r="L20" s="58">
        <f>+JUL!L20+AGO!L20+SEP!L20+OCT!L20+NOV!L20+DIC!L20</f>
        <v>0</v>
      </c>
      <c r="M20" s="7">
        <f t="shared" si="0"/>
        <v>4317337</v>
      </c>
      <c r="O20" s="47"/>
    </row>
    <row r="21" spans="1:15">
      <c r="A21" s="42"/>
      <c r="C21" s="5" t="s">
        <v>20</v>
      </c>
      <c r="D21" s="58">
        <f>+JUL!D21+AGO!D21+SEP!D21+OCT!D21+NOV!D21+DIC!D21</f>
        <v>88975858</v>
      </c>
      <c r="E21" s="58">
        <f>+JUL!E21+AGO!E21+SEP!E21+OCT!E21+NOV!E21+DIC!E21</f>
        <v>61415179</v>
      </c>
      <c r="F21" s="58">
        <f>+JUL!F21+AGO!F21+SEP!F21+OCT!F21+NOV!F21+DIC!F21</f>
        <v>2370358</v>
      </c>
      <c r="G21" s="58">
        <f>+JUL!G21+AGO!G21+SEP!G21+OCT!G21+NOV!G21+DIC!G21</f>
        <v>606866</v>
      </c>
      <c r="H21" s="58">
        <f>+JUL!H21+AGO!H21+SEP!H21+OCT!H21+NOV!H21+DIC!H21</f>
        <v>4701231</v>
      </c>
      <c r="I21" s="58">
        <f>+JUL!I21+AGO!I21+SEP!I21+OCT!I21+NOV!I21+DIC!I21</f>
        <v>4159613</v>
      </c>
      <c r="J21" s="58">
        <f>+JUL!J21+AGO!J21+SEP!J21+OCT!J21+NOV!J21+DIC!J21</f>
        <v>2331693</v>
      </c>
      <c r="K21" s="58">
        <f>+JUL!K21+AGO!K21+SEP!K21+OCT!K21+NOV!K21+DIC!K21</f>
        <v>155763</v>
      </c>
      <c r="L21" s="58">
        <f>+JUL!L21+AGO!L21+SEP!L21+OCT!L21+NOV!L21+DIC!L21</f>
        <v>17185517</v>
      </c>
      <c r="M21" s="7">
        <f t="shared" si="0"/>
        <v>181902078</v>
      </c>
      <c r="O21" s="47"/>
    </row>
    <row r="22" spans="1:15">
      <c r="A22" s="42"/>
      <c r="C22" s="5" t="s">
        <v>22</v>
      </c>
      <c r="D22" s="58">
        <f>+JUL!D22+AGO!D22+SEP!D22+OCT!D22+NOV!D22+DIC!D22</f>
        <v>5061788</v>
      </c>
      <c r="E22" s="58">
        <f>+JUL!E22+AGO!E22+SEP!E22+OCT!E22+NOV!E22+DIC!E22</f>
        <v>3502672</v>
      </c>
      <c r="F22" s="58">
        <f>+JUL!F22+AGO!F22+SEP!F22+OCT!F22+NOV!F22+DIC!F22</f>
        <v>134712</v>
      </c>
      <c r="G22" s="58">
        <f>+JUL!G22+AGO!G22+SEP!G22+OCT!G22+NOV!G22+DIC!G22</f>
        <v>34515</v>
      </c>
      <c r="H22" s="58">
        <f>+JUL!H22+AGO!H22+SEP!H22+OCT!H22+NOV!H22+DIC!H22</f>
        <v>266453</v>
      </c>
      <c r="I22" s="58">
        <f>+JUL!I22+AGO!I22+SEP!I22+OCT!I22+NOV!I22+DIC!I22</f>
        <v>171562</v>
      </c>
      <c r="J22" s="58">
        <f>+JUL!J22+AGO!J22+SEP!J22+OCT!J22+NOV!J22+DIC!J22</f>
        <v>95953</v>
      </c>
      <c r="K22" s="58">
        <f>+JUL!K22+AGO!K22+SEP!K22+OCT!K22+NOV!K22+DIC!K22</f>
        <v>8862</v>
      </c>
      <c r="L22" s="58">
        <f>+JUL!L22+AGO!L22+SEP!L22+OCT!L22+NOV!L22+DIC!L22</f>
        <v>755748</v>
      </c>
      <c r="M22" s="7">
        <f t="shared" si="0"/>
        <v>10032265</v>
      </c>
      <c r="O22" s="47"/>
    </row>
    <row r="23" spans="1:15">
      <c r="A23" s="42"/>
      <c r="C23" s="5" t="s">
        <v>108</v>
      </c>
      <c r="D23" s="58">
        <f>+JUL!D23+AGO!D23+SEP!D23+OCT!D23+NOV!D23+DIC!D23</f>
        <v>3443990</v>
      </c>
      <c r="E23" s="58">
        <f>+JUL!E23+AGO!E23+SEP!E23+OCT!E23+NOV!E23+DIC!E23</f>
        <v>2377681</v>
      </c>
      <c r="F23" s="58">
        <f>+JUL!F23+AGO!F23+SEP!F23+OCT!F23+NOV!F23+DIC!F23</f>
        <v>91743</v>
      </c>
      <c r="G23" s="58">
        <f>+JUL!G23+AGO!G23+SEP!G23+OCT!G23+NOV!G23+DIC!G23</f>
        <v>23488</v>
      </c>
      <c r="H23" s="58">
        <f>+JUL!H23+AGO!H23+SEP!H23+OCT!H23+NOV!H23+DIC!H23</f>
        <v>181919</v>
      </c>
      <c r="I23" s="58">
        <f>+JUL!I23+AGO!I23+SEP!I23+OCT!I23+NOV!I23+DIC!I23</f>
        <v>125630</v>
      </c>
      <c r="J23" s="58">
        <f>+JUL!J23+AGO!J23+SEP!J23+OCT!J23+NOV!J23+DIC!J23</f>
        <v>70450</v>
      </c>
      <c r="K23" s="58">
        <f>+JUL!K23+AGO!K23+SEP!K23+OCT!K23+NOV!K23+DIC!K23</f>
        <v>6030</v>
      </c>
      <c r="L23" s="58">
        <f>+JUL!L23+AGO!L23+SEP!L23+OCT!L23+NOV!L23+DIC!L23</f>
        <v>424430</v>
      </c>
      <c r="M23" s="7">
        <f t="shared" si="0"/>
        <v>6745361</v>
      </c>
      <c r="O23" s="47"/>
    </row>
    <row r="24" spans="1:15">
      <c r="A24" s="42"/>
      <c r="C24" s="5" t="s">
        <v>109</v>
      </c>
      <c r="D24" s="58">
        <f>+JUL!D24+AGO!D24+SEP!D24+OCT!D24+NOV!D24+DIC!D24</f>
        <v>14064516</v>
      </c>
      <c r="E24" s="58">
        <f>+JUL!E24+AGO!E24+SEP!E24+OCT!E24+NOV!E24+DIC!E24</f>
        <v>9728107</v>
      </c>
      <c r="F24" s="58">
        <f>+JUL!F24+AGO!F24+SEP!F24+OCT!F24+NOV!F24+DIC!F24</f>
        <v>374371</v>
      </c>
      <c r="G24" s="58">
        <f>+JUL!G24+AGO!G24+SEP!G24+OCT!G24+NOV!G24+DIC!G24</f>
        <v>95905</v>
      </c>
      <c r="H24" s="58">
        <f>+JUL!H24+AGO!H24+SEP!H24+OCT!H24+NOV!H24+DIC!H24</f>
        <v>740853</v>
      </c>
      <c r="I24" s="58">
        <f>+JUL!I24+AGO!I24+SEP!I24+OCT!I24+NOV!I24+DIC!I24</f>
        <v>451935</v>
      </c>
      <c r="J24" s="58">
        <f>+JUL!J24+AGO!J24+SEP!J24+OCT!J24+NOV!J24+DIC!J24</f>
        <v>252502</v>
      </c>
      <c r="K24" s="58">
        <f>+JUL!K24+AGO!K24+SEP!K24+OCT!K24+NOV!K24+DIC!K24</f>
        <v>24630</v>
      </c>
      <c r="L24" s="58">
        <f>+JUL!L24+AGO!L24+SEP!L24+OCT!L24+NOV!L24+DIC!L24</f>
        <v>0</v>
      </c>
      <c r="M24" s="7">
        <f t="shared" si="0"/>
        <v>25732819</v>
      </c>
      <c r="O24" s="47"/>
    </row>
    <row r="25" spans="1:15">
      <c r="A25" s="42"/>
      <c r="C25" s="5" t="s">
        <v>110</v>
      </c>
      <c r="D25" s="58">
        <f>+JUL!D25+AGO!D25+SEP!D25+OCT!D25+NOV!D25+DIC!D25</f>
        <v>9049114</v>
      </c>
      <c r="E25" s="58">
        <f>+JUL!E25+AGO!E25+SEP!E25+OCT!E25+NOV!E25+DIC!E25</f>
        <v>6261497</v>
      </c>
      <c r="F25" s="58">
        <f>+JUL!F25+AGO!F25+SEP!F25+OCT!F25+NOV!F25+DIC!F25</f>
        <v>240833</v>
      </c>
      <c r="G25" s="58">
        <f>+JUL!G25+AGO!G25+SEP!G25+OCT!G25+NOV!G25+DIC!G25</f>
        <v>61701</v>
      </c>
      <c r="H25" s="58">
        <f>+JUL!H25+AGO!H25+SEP!H25+OCT!H25+NOV!H25+DIC!H25</f>
        <v>476386</v>
      </c>
      <c r="I25" s="58">
        <f>+JUL!I25+AGO!I25+SEP!I25+OCT!I25+NOV!I25+DIC!I25</f>
        <v>416451</v>
      </c>
      <c r="J25" s="58">
        <f>+JUL!J25+AGO!J25+SEP!J25+OCT!J25+NOV!J25+DIC!J25</f>
        <v>233235</v>
      </c>
      <c r="K25" s="58">
        <f>+JUL!K25+AGO!K25+SEP!K25+OCT!K25+NOV!K25+DIC!K25</f>
        <v>15846</v>
      </c>
      <c r="L25" s="58">
        <f>+JUL!L25+AGO!L25+SEP!L25+OCT!L25+NOV!L25+DIC!L25</f>
        <v>0</v>
      </c>
      <c r="M25" s="7">
        <f t="shared" si="0"/>
        <v>16755063</v>
      </c>
      <c r="O25" s="47"/>
    </row>
    <row r="26" spans="1:15">
      <c r="A26" s="42"/>
      <c r="C26" s="5" t="s">
        <v>27</v>
      </c>
      <c r="D26" s="58">
        <f>+JUL!D26+AGO!D26+SEP!D26+OCT!D26+NOV!D26+DIC!D26</f>
        <v>80499181</v>
      </c>
      <c r="E26" s="58">
        <f>+JUL!E26+AGO!E26+SEP!E26+OCT!E26+NOV!E26+DIC!E26</f>
        <v>55401856</v>
      </c>
      <c r="F26" s="58">
        <f>+JUL!F26+AGO!F26+SEP!F26+OCT!F26+NOV!F26+DIC!F26</f>
        <v>2148042</v>
      </c>
      <c r="G26" s="58">
        <f>+JUL!G26+AGO!G26+SEP!G26+OCT!G26+NOV!G26+DIC!G26</f>
        <v>549466</v>
      </c>
      <c r="H26" s="58">
        <f>+JUL!H26+AGO!H26+SEP!H26+OCT!H26+NOV!H26+DIC!H26</f>
        <v>4275102</v>
      </c>
      <c r="I26" s="58">
        <f>+JUL!I26+AGO!I26+SEP!I26+OCT!I26+NOV!I26+DIC!I26</f>
        <v>3593965</v>
      </c>
      <c r="J26" s="58">
        <f>+JUL!J26+AGO!J26+SEP!J26+OCT!J26+NOV!J26+DIC!J26</f>
        <v>2018014</v>
      </c>
      <c r="K26" s="58">
        <f>+JUL!K26+AGO!K26+SEP!K26+OCT!K26+NOV!K26+DIC!K26</f>
        <v>140919</v>
      </c>
      <c r="L26" s="58">
        <f>+JUL!L26+AGO!L26+SEP!L26+OCT!L26+NOV!L26+DIC!L26</f>
        <v>13056516</v>
      </c>
      <c r="M26" s="7">
        <f t="shared" si="0"/>
        <v>161683061</v>
      </c>
      <c r="O26" s="47"/>
    </row>
    <row r="27" spans="1:15">
      <c r="A27" s="42"/>
      <c r="C27" s="5" t="s">
        <v>28</v>
      </c>
      <c r="D27" s="58">
        <f>+JUL!D27+AGO!D27+SEP!D27+OCT!D27+NOV!D27+DIC!D27</f>
        <v>3550864</v>
      </c>
      <c r="E27" s="58">
        <f>+JUL!E27+AGO!E27+SEP!E27+OCT!E27+NOV!E27+DIC!E27</f>
        <v>2454265</v>
      </c>
      <c r="F27" s="58">
        <f>+JUL!F27+AGO!F27+SEP!F27+OCT!F27+NOV!F27+DIC!F27</f>
        <v>94543</v>
      </c>
      <c r="G27" s="58">
        <f>+JUL!G27+AGO!G27+SEP!G27+OCT!G27+NOV!G27+DIC!G27</f>
        <v>24215</v>
      </c>
      <c r="H27" s="58">
        <f>+JUL!H27+AGO!H27+SEP!H27+OCT!H27+NOV!H27+DIC!H27</f>
        <v>187242</v>
      </c>
      <c r="I27" s="58">
        <f>+JUL!I27+AGO!I27+SEP!I27+OCT!I27+NOV!I27+DIC!I27</f>
        <v>101020</v>
      </c>
      <c r="J27" s="58">
        <f>+JUL!J27+AGO!J27+SEP!J27+OCT!J27+NOV!J27+DIC!J27</f>
        <v>56610</v>
      </c>
      <c r="K27" s="58">
        <f>+JUL!K27+AGO!K27+SEP!K27+OCT!K27+NOV!K27+DIC!K27</f>
        <v>6219</v>
      </c>
      <c r="L27" s="58">
        <f>+JUL!L27+AGO!L27+SEP!L27+OCT!L27+NOV!L27+DIC!L27</f>
        <v>67470</v>
      </c>
      <c r="M27" s="7">
        <f t="shared" si="0"/>
        <v>6542448</v>
      </c>
      <c r="O27" s="47"/>
    </row>
    <row r="28" spans="1:15">
      <c r="A28" s="42"/>
      <c r="C28" s="5" t="s">
        <v>111</v>
      </c>
      <c r="D28" s="58">
        <f>+JUL!D28+AGO!D28+SEP!D28+OCT!D28+NOV!D28+DIC!D28</f>
        <v>13850859</v>
      </c>
      <c r="E28" s="58">
        <f>+JUL!E28+AGO!E28+SEP!E28+OCT!E28+NOV!E28+DIC!E28</f>
        <v>9562432</v>
      </c>
      <c r="F28" s="58">
        <f>+JUL!F28+AGO!F28+SEP!F28+OCT!F28+NOV!F28+DIC!F28</f>
        <v>368960</v>
      </c>
      <c r="G28" s="58">
        <f>+JUL!G28+AGO!G28+SEP!G28+OCT!G28+NOV!G28+DIC!G28</f>
        <v>94465</v>
      </c>
      <c r="H28" s="58">
        <f>+JUL!H28+AGO!H28+SEP!H28+OCT!H28+NOV!H28+DIC!H28</f>
        <v>731612</v>
      </c>
      <c r="I28" s="58">
        <f>+JUL!I28+AGO!I28+SEP!I28+OCT!I28+NOV!I28+DIC!I28</f>
        <v>491971</v>
      </c>
      <c r="J28" s="58">
        <f>+JUL!J28+AGO!J28+SEP!J28+OCT!J28+NOV!J28+DIC!J28</f>
        <v>275729</v>
      </c>
      <c r="K28" s="58">
        <f>+JUL!K28+AGO!K28+SEP!K28+OCT!K28+NOV!K28+DIC!K28</f>
        <v>24249</v>
      </c>
      <c r="L28" s="58">
        <f>+JUL!L28+AGO!L28+SEP!L28+OCT!L28+NOV!L28+DIC!L28</f>
        <v>1084381</v>
      </c>
      <c r="M28" s="7">
        <f t="shared" si="0"/>
        <v>26484658</v>
      </c>
      <c r="O28" s="47"/>
    </row>
    <row r="29" spans="1:15">
      <c r="A29" s="42"/>
      <c r="C29" s="5" t="s">
        <v>112</v>
      </c>
      <c r="D29" s="58">
        <f>+JUL!D29+AGO!D29+SEP!D29+OCT!D29+NOV!D29+DIC!D29</f>
        <v>31430415</v>
      </c>
      <c r="E29" s="58">
        <f>+JUL!E29+AGO!E29+SEP!E29+OCT!E29+NOV!E29+DIC!E29</f>
        <v>21653136</v>
      </c>
      <c r="F29" s="58">
        <f>+JUL!F29+AGO!F29+SEP!F29+OCT!F29+NOV!F29+DIC!F29</f>
        <v>837956</v>
      </c>
      <c r="G29" s="58">
        <f>+JUL!G29+AGO!G29+SEP!G29+OCT!G29+NOV!G29+DIC!G29</f>
        <v>214423</v>
      </c>
      <c r="H29" s="58">
        <f>+JUL!H29+AGO!H29+SEP!H29+OCT!H29+NOV!H29+DIC!H29</f>
        <v>1665360</v>
      </c>
      <c r="I29" s="58">
        <f>+JUL!I29+AGO!I29+SEP!I29+OCT!I29+NOV!I29+DIC!I29</f>
        <v>1176365</v>
      </c>
      <c r="J29" s="58">
        <f>+JUL!J29+AGO!J29+SEP!J29+OCT!J29+NOV!J29+DIC!J29</f>
        <v>658545</v>
      </c>
      <c r="K29" s="58">
        <f>+JUL!K29+AGO!K29+SEP!K29+OCT!K29+NOV!K29+DIC!K29</f>
        <v>55011</v>
      </c>
      <c r="L29" s="58">
        <f>+JUL!L29+AGO!L29+SEP!L29+OCT!L29+NOV!L29+DIC!L29</f>
        <v>4339045</v>
      </c>
      <c r="M29" s="7">
        <f t="shared" si="0"/>
        <v>62030256</v>
      </c>
      <c r="O29" s="47"/>
    </row>
    <row r="30" spans="1:15">
      <c r="A30" s="42"/>
      <c r="C30" s="5" t="s">
        <v>113</v>
      </c>
      <c r="D30" s="58">
        <f>+JUL!D30+AGO!D30+SEP!D30+OCT!D30+NOV!D30+DIC!D30</f>
        <v>3997367</v>
      </c>
      <c r="E30" s="58">
        <f>+JUL!E30+AGO!E30+SEP!E30+OCT!E30+NOV!E30+DIC!E30</f>
        <v>2765946</v>
      </c>
      <c r="F30" s="58">
        <f>+JUL!F30+AGO!F30+SEP!F30+OCT!F30+NOV!F30+DIC!F30</f>
        <v>106388</v>
      </c>
      <c r="G30" s="58">
        <f>+JUL!G30+AGO!G30+SEP!G30+OCT!G30+NOV!G30+DIC!G30</f>
        <v>27256</v>
      </c>
      <c r="H30" s="58">
        <f>+JUL!H30+AGO!H30+SEP!H30+OCT!H30+NOV!H30+DIC!H30</f>
        <v>210444</v>
      </c>
      <c r="I30" s="58">
        <f>+JUL!I30+AGO!I30+SEP!I30+OCT!I30+NOV!I30+DIC!I30</f>
        <v>106582</v>
      </c>
      <c r="J30" s="58">
        <f>+JUL!J30+AGO!J30+SEP!J30+OCT!J30+NOV!J30+DIC!J30</f>
        <v>59678</v>
      </c>
      <c r="K30" s="58">
        <f>+JUL!K30+AGO!K30+SEP!K30+OCT!K30+NOV!K30+DIC!K30</f>
        <v>6999</v>
      </c>
      <c r="L30" s="58">
        <f>+JUL!L30+AGO!L30+SEP!L30+OCT!L30+NOV!L30+DIC!L30</f>
        <v>0</v>
      </c>
      <c r="M30" s="7">
        <f t="shared" si="0"/>
        <v>7280660</v>
      </c>
      <c r="O30" s="47"/>
    </row>
    <row r="31" spans="1:15">
      <c r="A31" s="42"/>
      <c r="C31" s="5" t="s">
        <v>32</v>
      </c>
      <c r="D31" s="58">
        <f>+JUL!D31+AGO!D31+SEP!D31+OCT!D31+NOV!D31+DIC!D31</f>
        <v>9177379</v>
      </c>
      <c r="E31" s="58">
        <f>+JUL!E31+AGO!E31+SEP!E31+OCT!E31+NOV!E31+DIC!E31</f>
        <v>6343555</v>
      </c>
      <c r="F31" s="58">
        <f>+JUL!F31+AGO!F31+SEP!F31+OCT!F31+NOV!F31+DIC!F31</f>
        <v>244349</v>
      </c>
      <c r="G31" s="58">
        <f>+JUL!G31+AGO!G31+SEP!G31+OCT!G31+NOV!G31+DIC!G31</f>
        <v>62584</v>
      </c>
      <c r="H31" s="58">
        <f>+JUL!H31+AGO!H31+SEP!H31+OCT!H31+NOV!H31+DIC!H31</f>
        <v>483900</v>
      </c>
      <c r="I31" s="58">
        <f>+JUL!I31+AGO!I31+SEP!I31+OCT!I31+NOV!I31+DIC!I31</f>
        <v>386991</v>
      </c>
      <c r="J31" s="58">
        <f>+JUL!J31+AGO!J31+SEP!J31+OCT!J31+NOV!J31+DIC!J31</f>
        <v>216171</v>
      </c>
      <c r="K31" s="58">
        <f>+JUL!K31+AGO!K31+SEP!K31+OCT!K31+NOV!K31+DIC!K31</f>
        <v>16071</v>
      </c>
      <c r="L31" s="58">
        <f>+JUL!L31+AGO!L31+SEP!L31+OCT!L31+NOV!L31+DIC!L31</f>
        <v>1395057</v>
      </c>
      <c r="M31" s="7">
        <f t="shared" si="0"/>
        <v>18326057</v>
      </c>
      <c r="O31" s="47"/>
    </row>
    <row r="32" spans="1:15">
      <c r="A32" s="42"/>
      <c r="C32" s="5" t="s">
        <v>33</v>
      </c>
      <c r="D32" s="58">
        <f>+JUL!D32+AGO!D32+SEP!D32+OCT!D32+NOV!D32+DIC!D32</f>
        <v>8546235</v>
      </c>
      <c r="E32" s="58">
        <f>+JUL!E32+AGO!E32+SEP!E32+OCT!E32+NOV!E32+DIC!E32</f>
        <v>5889396</v>
      </c>
      <c r="F32" s="58">
        <f>+JUL!F32+AGO!F32+SEP!F32+OCT!F32+NOV!F32+DIC!F32</f>
        <v>227822</v>
      </c>
      <c r="G32" s="58">
        <f>+JUL!G32+AGO!G32+SEP!G32+OCT!G32+NOV!G32+DIC!G32</f>
        <v>58302</v>
      </c>
      <c r="H32" s="58">
        <f>+JUL!H32+AGO!H32+SEP!H32+OCT!H32+NOV!H32+DIC!H32</f>
        <v>452633</v>
      </c>
      <c r="I32" s="58">
        <f>+JUL!I32+AGO!I32+SEP!I32+OCT!I32+NOV!I32+DIC!I32</f>
        <v>267164</v>
      </c>
      <c r="J32" s="58">
        <f>+JUL!J32+AGO!J32+SEP!J32+OCT!J32+NOV!J32+DIC!J32</f>
        <v>149536</v>
      </c>
      <c r="K32" s="58">
        <f>+JUL!K32+AGO!K32+SEP!K32+OCT!K32+NOV!K32+DIC!K32</f>
        <v>14958</v>
      </c>
      <c r="L32" s="58">
        <f>+JUL!L32+AGO!L32+SEP!L32+OCT!L32+NOV!L32+DIC!L32</f>
        <v>868749</v>
      </c>
      <c r="M32" s="7">
        <f t="shared" si="0"/>
        <v>16474795</v>
      </c>
      <c r="O32" s="47"/>
    </row>
    <row r="33" spans="1:15">
      <c r="A33" s="42"/>
      <c r="C33" s="5" t="s">
        <v>34</v>
      </c>
      <c r="D33" s="58">
        <f>+JUL!D33+AGO!D33+SEP!D33+OCT!D33+NOV!D33+DIC!D33</f>
        <v>16934321</v>
      </c>
      <c r="E33" s="58">
        <f>+JUL!E33+AGO!E33+SEP!E33+OCT!E33+NOV!E33+DIC!E33</f>
        <v>12018899</v>
      </c>
      <c r="F33" s="58">
        <f>+JUL!F33+AGO!F33+SEP!F33+OCT!F33+NOV!F33+DIC!F33</f>
        <v>450667</v>
      </c>
      <c r="G33" s="58">
        <f>+JUL!G33+AGO!G33+SEP!G33+OCT!G33+NOV!G33+DIC!G33</f>
        <v>115466</v>
      </c>
      <c r="H33" s="58">
        <f>+JUL!H33+AGO!H33+SEP!H33+OCT!H33+NOV!H33+DIC!H33</f>
        <v>891350</v>
      </c>
      <c r="I33" s="58">
        <f>+JUL!I33+AGO!I33+SEP!I33+OCT!I33+NOV!I33+DIC!I33</f>
        <v>904599</v>
      </c>
      <c r="J33" s="58">
        <f>+JUL!J33+AGO!J33+SEP!J33+OCT!J33+NOV!J33+DIC!J33</f>
        <v>506676</v>
      </c>
      <c r="K33" s="58">
        <f>+JUL!K33+AGO!K33+SEP!K33+OCT!K33+NOV!K33+DIC!K33</f>
        <v>29661</v>
      </c>
      <c r="L33" s="58">
        <f>+JUL!L33+AGO!L33+SEP!L33+OCT!L33+NOV!L33+DIC!L33</f>
        <v>0</v>
      </c>
      <c r="M33" s="7">
        <f t="shared" si="0"/>
        <v>31851639</v>
      </c>
      <c r="O33" s="47"/>
    </row>
    <row r="34" spans="1:15">
      <c r="A34" s="42"/>
      <c r="C34" s="5" t="s">
        <v>114</v>
      </c>
      <c r="D34" s="58">
        <f>+JUL!D34+AGO!D34+SEP!D34+OCT!D34+NOV!D34+DIC!D34</f>
        <v>5664825</v>
      </c>
      <c r="E34" s="58">
        <f>+JUL!E34+AGO!E34+SEP!E34+OCT!E34+NOV!E34+DIC!E34</f>
        <v>3915408</v>
      </c>
      <c r="F34" s="58">
        <f>+JUL!F34+AGO!F34+SEP!F34+OCT!F34+NOV!F34+DIC!F34</f>
        <v>150831</v>
      </c>
      <c r="G34" s="58">
        <f>+JUL!G34+AGO!G34+SEP!G34+OCT!G34+NOV!G34+DIC!G34</f>
        <v>38630</v>
      </c>
      <c r="H34" s="58">
        <f>+JUL!H34+AGO!H34+SEP!H34+OCT!H34+NOV!H34+DIC!H34</f>
        <v>298718</v>
      </c>
      <c r="I34" s="58">
        <f>+JUL!I34+AGO!I34+SEP!I34+OCT!I34+NOV!I34+DIC!I34</f>
        <v>241761</v>
      </c>
      <c r="J34" s="58">
        <f>+JUL!J34+AGO!J34+SEP!J34+OCT!J34+NOV!J34+DIC!J34</f>
        <v>135365</v>
      </c>
      <c r="K34" s="58">
        <f>+JUL!K34+AGO!K34+SEP!K34+OCT!K34+NOV!K34+DIC!K34</f>
        <v>9918</v>
      </c>
      <c r="L34" s="58">
        <f>+JUL!L34+AGO!L34+SEP!L34+OCT!L34+NOV!L34+DIC!L34</f>
        <v>0</v>
      </c>
      <c r="M34" s="7">
        <f t="shared" si="0"/>
        <v>10455456</v>
      </c>
      <c r="O34" s="47"/>
    </row>
    <row r="35" spans="1:15">
      <c r="A35" s="42"/>
      <c r="C35" s="5" t="s">
        <v>36</v>
      </c>
      <c r="D35" s="58">
        <f>+JUL!D35+AGO!D35+SEP!D35+OCT!D35+NOV!D35+DIC!D35</f>
        <v>25296232</v>
      </c>
      <c r="E35" s="58">
        <f>+JUL!E35+AGO!E35+SEP!E35+OCT!E35+NOV!E35+DIC!E35</f>
        <v>19319206</v>
      </c>
      <c r="F35" s="58">
        <f>+JUL!F35+AGO!F35+SEP!F35+OCT!F35+NOV!F35+DIC!F35</f>
        <v>673253</v>
      </c>
      <c r="G35" s="58">
        <f>+JUL!G35+AGO!G35+SEP!G35+OCT!G35+NOV!G35+DIC!G35</f>
        <v>172472</v>
      </c>
      <c r="H35" s="58">
        <f>+JUL!H35+AGO!H35+SEP!H35+OCT!H35+NOV!H35+DIC!H35</f>
        <v>1332122</v>
      </c>
      <c r="I35" s="58">
        <f>+JUL!I35+AGO!I35+SEP!I35+OCT!I35+NOV!I35+DIC!I35</f>
        <v>546849</v>
      </c>
      <c r="J35" s="58">
        <f>+JUL!J35+AGO!J35+SEP!J35+OCT!J35+NOV!J35+DIC!J35</f>
        <v>305877</v>
      </c>
      <c r="K35" s="58">
        <f>+JUL!K35+AGO!K35+SEP!K35+OCT!K35+NOV!K35+DIC!K35</f>
        <v>44298</v>
      </c>
      <c r="L35" s="58">
        <f>+JUL!L35+AGO!L35+SEP!L35+OCT!L35+NOV!L35+DIC!L35</f>
        <v>1159230</v>
      </c>
      <c r="M35" s="7">
        <f t="shared" si="0"/>
        <v>48849539</v>
      </c>
      <c r="O35" s="47"/>
    </row>
    <row r="36" spans="1:15">
      <c r="A36" s="42"/>
      <c r="C36" s="5" t="s">
        <v>37</v>
      </c>
      <c r="D36" s="58">
        <f>+JUL!D36+AGO!D36+SEP!D36+OCT!D36+NOV!D36+DIC!D36</f>
        <v>3745020</v>
      </c>
      <c r="E36" s="58">
        <f>+JUL!E36+AGO!E36+SEP!E36+OCT!E36+NOV!E36+DIC!E36</f>
        <v>2592968</v>
      </c>
      <c r="F36" s="58">
        <f>+JUL!F36+AGO!F36+SEP!F36+OCT!F36+NOV!F36+DIC!F36</f>
        <v>99645</v>
      </c>
      <c r="G36" s="58">
        <f>+JUL!G36+AGO!G36+SEP!G36+OCT!G36+NOV!G36+DIC!G36</f>
        <v>25533</v>
      </c>
      <c r="H36" s="58">
        <f>+JUL!H36+AGO!H36+SEP!H36+OCT!H36+NOV!H36+DIC!H36</f>
        <v>196978</v>
      </c>
      <c r="I36" s="58">
        <f>+JUL!I36+AGO!I36+SEP!I36+OCT!I36+NOV!I36+DIC!I36</f>
        <v>81307</v>
      </c>
      <c r="J36" s="58">
        <f>+JUL!J36+AGO!J36+SEP!J36+OCT!J36+NOV!J36+DIC!J36</f>
        <v>45504</v>
      </c>
      <c r="K36" s="58">
        <f>+JUL!K36+AGO!K36+SEP!K36+OCT!K36+NOV!K36+DIC!K36</f>
        <v>6558</v>
      </c>
      <c r="L36" s="58">
        <f>+JUL!L36+AGO!L36+SEP!L36+OCT!L36+NOV!L36+DIC!L36</f>
        <v>22526</v>
      </c>
      <c r="M36" s="7">
        <f t="shared" si="0"/>
        <v>6816039</v>
      </c>
      <c r="O36" s="47"/>
    </row>
    <row r="37" spans="1:15">
      <c r="A37" s="42"/>
      <c r="C37" s="5" t="s">
        <v>38</v>
      </c>
      <c r="D37" s="58">
        <f>+JUL!D37+AGO!D37+SEP!D37+OCT!D37+NOV!D37+DIC!D37</f>
        <v>2664968</v>
      </c>
      <c r="E37" s="58">
        <f>+JUL!E37+AGO!E37+SEP!E37+OCT!E37+NOV!E37+DIC!E37</f>
        <v>1843691</v>
      </c>
      <c r="F37" s="58">
        <f>+JUL!F37+AGO!F37+SEP!F37+OCT!F37+NOV!F37+DIC!F37</f>
        <v>70931</v>
      </c>
      <c r="G37" s="58">
        <f>+JUL!G37+AGO!G37+SEP!G37+OCT!G37+NOV!G37+DIC!G37</f>
        <v>18172</v>
      </c>
      <c r="H37" s="58">
        <f>+JUL!H37+AGO!H37+SEP!H37+OCT!H37+NOV!H37+DIC!H37</f>
        <v>140334</v>
      </c>
      <c r="I37" s="58">
        <f>+JUL!I37+AGO!I37+SEP!I37+OCT!I37+NOV!I37+DIC!I37</f>
        <v>65871</v>
      </c>
      <c r="J37" s="58">
        <f>+JUL!J37+AGO!J37+SEP!J37+OCT!J37+NOV!J37+DIC!J37</f>
        <v>36829</v>
      </c>
      <c r="K37" s="58">
        <f>+JUL!K37+AGO!K37+SEP!K37+OCT!K37+NOV!K37+DIC!K37</f>
        <v>4668</v>
      </c>
      <c r="L37" s="58">
        <f>+JUL!L37+AGO!L37+SEP!L37+OCT!L37+NOV!L37+DIC!L37</f>
        <v>23821</v>
      </c>
      <c r="M37" s="7">
        <f t="shared" si="0"/>
        <v>4869285</v>
      </c>
      <c r="O37" s="47"/>
    </row>
    <row r="38" spans="1:15">
      <c r="A38" s="42"/>
      <c r="C38" s="5" t="s">
        <v>39</v>
      </c>
      <c r="D38" s="58">
        <f>+JUL!D38+AGO!D38+SEP!D38+OCT!D38+NOV!D38+DIC!D38</f>
        <v>10135601</v>
      </c>
      <c r="E38" s="58">
        <f>+JUL!E38+AGO!E38+SEP!E38+OCT!E38+NOV!E38+DIC!E38</f>
        <v>7006359</v>
      </c>
      <c r="F38" s="58">
        <f>+JUL!F38+AGO!F38+SEP!F38+OCT!F38+NOV!F38+DIC!F38</f>
        <v>269855</v>
      </c>
      <c r="G38" s="58">
        <f>+JUL!G38+AGO!G38+SEP!G38+OCT!G38+NOV!G38+DIC!G38</f>
        <v>69118</v>
      </c>
      <c r="H38" s="58">
        <f>+JUL!H38+AGO!H38+SEP!H38+OCT!H38+NOV!H38+DIC!H38</f>
        <v>534368</v>
      </c>
      <c r="I38" s="58">
        <f>+JUL!I38+AGO!I38+SEP!I38+OCT!I38+NOV!I38+DIC!I38</f>
        <v>433986</v>
      </c>
      <c r="J38" s="58">
        <f>+JUL!J38+AGO!J38+SEP!J38+OCT!J38+NOV!J38+DIC!J38</f>
        <v>243004</v>
      </c>
      <c r="K38" s="58">
        <f>+JUL!K38+AGO!K38+SEP!K38+OCT!K38+NOV!K38+DIC!K38</f>
        <v>17745</v>
      </c>
      <c r="L38" s="58">
        <f>+JUL!L38+AGO!L38+SEP!L38+OCT!L38+NOV!L38+DIC!L38</f>
        <v>592979</v>
      </c>
      <c r="M38" s="7">
        <f t="shared" si="0"/>
        <v>19303015</v>
      </c>
      <c r="O38" s="47"/>
    </row>
    <row r="39" spans="1:15">
      <c r="A39" s="42"/>
      <c r="C39" s="5" t="s">
        <v>40</v>
      </c>
      <c r="D39" s="58">
        <f>+JUL!D39+AGO!D39+SEP!D39+OCT!D39+NOV!D39+DIC!D39</f>
        <v>2369135</v>
      </c>
      <c r="E39" s="58">
        <f>+JUL!E39+AGO!E39+SEP!E39+OCT!E39+NOV!E39+DIC!E39</f>
        <v>1636973</v>
      </c>
      <c r="F39" s="58">
        <f>+JUL!F39+AGO!F39+SEP!F39+OCT!F39+NOV!F39+DIC!F39</f>
        <v>63089</v>
      </c>
      <c r="G39" s="58">
        <f>+JUL!G39+AGO!G39+SEP!G39+OCT!G39+NOV!G39+DIC!G39</f>
        <v>16157</v>
      </c>
      <c r="H39" s="58">
        <f>+JUL!H39+AGO!H39+SEP!H39+OCT!H39+NOV!H39+DIC!H39</f>
        <v>124985</v>
      </c>
      <c r="I39" s="58">
        <f>+JUL!I39+AGO!I39+SEP!I39+OCT!I39+NOV!I39+DIC!I39</f>
        <v>60698</v>
      </c>
      <c r="J39" s="58">
        <f>+JUL!J39+AGO!J39+SEP!J39+OCT!J39+NOV!J39+DIC!J39</f>
        <v>33988</v>
      </c>
      <c r="K39" s="58">
        <f>+JUL!K39+AGO!K39+SEP!K39+OCT!K39+NOV!K39+DIC!K39</f>
        <v>4149</v>
      </c>
      <c r="L39" s="58">
        <f>+JUL!L39+AGO!L39+SEP!L39+OCT!L39+NOV!L39+DIC!L39</f>
        <v>102920</v>
      </c>
      <c r="M39" s="7">
        <f t="shared" si="0"/>
        <v>4412094</v>
      </c>
      <c r="O39" s="47"/>
    </row>
    <row r="40" spans="1:15">
      <c r="A40" s="42"/>
      <c r="C40" s="5" t="s">
        <v>41</v>
      </c>
      <c r="D40" s="58">
        <f>+JUL!D40+AGO!D40+SEP!D40+OCT!D40+NOV!D40+DIC!D40</f>
        <v>7197822</v>
      </c>
      <c r="E40" s="58">
        <f>+JUL!E40+AGO!E40+SEP!E40+OCT!E40+NOV!E40+DIC!E40</f>
        <v>4973555</v>
      </c>
      <c r="F40" s="58">
        <f>+JUL!F40+AGO!F40+SEP!F40+OCT!F40+NOV!F40+DIC!F40</f>
        <v>191667</v>
      </c>
      <c r="G40" s="58">
        <f>+JUL!G40+AGO!G40+SEP!G40+OCT!G40+NOV!G40+DIC!G40</f>
        <v>49086</v>
      </c>
      <c r="H40" s="58">
        <f>+JUL!H40+AGO!H40+SEP!H40+OCT!H40+NOV!H40+DIC!H40</f>
        <v>379709</v>
      </c>
      <c r="I40" s="58">
        <f>+JUL!I40+AGO!I40+SEP!I40+OCT!I40+NOV!I40+DIC!I40</f>
        <v>201939</v>
      </c>
      <c r="J40" s="58">
        <f>+JUL!J40+AGO!J40+SEP!J40+OCT!J40+NOV!J40+DIC!J40</f>
        <v>113037</v>
      </c>
      <c r="K40" s="58">
        <f>+JUL!K40+AGO!K40+SEP!K40+OCT!K40+NOV!K40+DIC!K40</f>
        <v>12603</v>
      </c>
      <c r="L40" s="58">
        <f>+JUL!L40+AGO!L40+SEP!L40+OCT!L40+NOV!L40+DIC!L40</f>
        <v>749798</v>
      </c>
      <c r="M40" s="7">
        <f t="shared" si="0"/>
        <v>13869216</v>
      </c>
      <c r="O40" s="47"/>
    </row>
    <row r="41" spans="1:15">
      <c r="A41" s="42"/>
      <c r="C41" s="5" t="s">
        <v>42</v>
      </c>
      <c r="D41" s="58">
        <f>+JUL!D41+AGO!D41+SEP!D41+OCT!D41+NOV!D41+DIC!D41</f>
        <v>6876422</v>
      </c>
      <c r="E41" s="58">
        <f>+JUL!E41+AGO!E41+SEP!E41+OCT!E41+NOV!E41+DIC!E41</f>
        <v>4733007</v>
      </c>
      <c r="F41" s="58">
        <f>+JUL!F41+AGO!F41+SEP!F41+OCT!F41+NOV!F41+DIC!F41</f>
        <v>183401</v>
      </c>
      <c r="G41" s="58">
        <f>+JUL!G41+AGO!G41+SEP!G41+OCT!G41+NOV!G41+DIC!G41</f>
        <v>46918</v>
      </c>
      <c r="H41" s="58">
        <f>+JUL!H41+AGO!H41+SEP!H41+OCT!H41+NOV!H41+DIC!H41</f>
        <v>364853</v>
      </c>
      <c r="I41" s="58">
        <f>+JUL!I41+AGO!I41+SEP!I41+OCT!I41+NOV!I41+DIC!I41</f>
        <v>250901</v>
      </c>
      <c r="J41" s="58">
        <f>+JUL!J41+AGO!J41+SEP!J41+OCT!J41+NOV!J41+DIC!J41</f>
        <v>140707</v>
      </c>
      <c r="K41" s="58">
        <f>+JUL!K41+AGO!K41+SEP!K41+OCT!K41+NOV!K41+DIC!K41</f>
        <v>12033</v>
      </c>
      <c r="L41" s="58">
        <f>+JUL!L41+AGO!L41+SEP!L41+OCT!L41+NOV!L41+DIC!L41</f>
        <v>0</v>
      </c>
      <c r="M41" s="7">
        <f t="shared" si="0"/>
        <v>12608242</v>
      </c>
      <c r="O41" s="47"/>
    </row>
    <row r="42" spans="1:15">
      <c r="A42" s="42"/>
      <c r="C42" s="5" t="s">
        <v>115</v>
      </c>
      <c r="D42" s="58">
        <f>+JUL!D42+AGO!D42+SEP!D42+OCT!D42+NOV!D42+DIC!D42</f>
        <v>3921331</v>
      </c>
      <c r="E42" s="58">
        <f>+JUL!E42+AGO!E42+SEP!E42+OCT!E42+NOV!E42+DIC!E42</f>
        <v>2707890</v>
      </c>
      <c r="F42" s="58">
        <f>+JUL!F42+AGO!F42+SEP!F42+OCT!F42+NOV!F42+DIC!F42</f>
        <v>104448</v>
      </c>
      <c r="G42" s="58">
        <f>+JUL!G42+AGO!G42+SEP!G42+OCT!G42+NOV!G42+DIC!G42</f>
        <v>26744</v>
      </c>
      <c r="H42" s="58">
        <f>+JUL!H42+AGO!H42+SEP!H42+OCT!H42+NOV!H42+DIC!H42</f>
        <v>207051</v>
      </c>
      <c r="I42" s="58">
        <f>+JUL!I42+AGO!I42+SEP!I42+OCT!I42+NOV!I42+DIC!I42</f>
        <v>106313</v>
      </c>
      <c r="J42" s="58">
        <f>+JUL!J42+AGO!J42+SEP!J42+OCT!J42+NOV!J42+DIC!J42</f>
        <v>59544</v>
      </c>
      <c r="K42" s="58">
        <f>+JUL!K42+AGO!K42+SEP!K42+OCT!K42+NOV!K42+DIC!K42</f>
        <v>6864</v>
      </c>
      <c r="L42" s="58">
        <f>+JUL!L42+AGO!L42+SEP!L42+OCT!L42+NOV!L42+DIC!L42</f>
        <v>16654</v>
      </c>
      <c r="M42" s="7">
        <f t="shared" si="0"/>
        <v>7156839</v>
      </c>
      <c r="O42" s="47"/>
    </row>
    <row r="43" spans="1:15">
      <c r="A43" s="42"/>
      <c r="C43" s="5" t="s">
        <v>116</v>
      </c>
      <c r="D43" s="58">
        <f>+JUL!D43+AGO!D43+SEP!D43+OCT!D43+NOV!D43+DIC!D43</f>
        <v>16738460</v>
      </c>
      <c r="E43" s="58">
        <f>+JUL!E43+AGO!E43+SEP!E43+OCT!E43+NOV!E43+DIC!E43</f>
        <v>11539326</v>
      </c>
      <c r="F43" s="58">
        <f>+JUL!F43+AGO!F43+SEP!F43+OCT!F43+NOV!F43+DIC!F43</f>
        <v>446136</v>
      </c>
      <c r="G43" s="58">
        <f>+JUL!G43+AGO!G43+SEP!G43+OCT!G43+NOV!G43+DIC!G43</f>
        <v>114182</v>
      </c>
      <c r="H43" s="58">
        <f>+JUL!H43+AGO!H43+SEP!H43+OCT!H43+NOV!H43+DIC!H43</f>
        <v>886013</v>
      </c>
      <c r="I43" s="58">
        <f>+JUL!I43+AGO!I43+SEP!I43+OCT!I43+NOV!I43+DIC!I43</f>
        <v>577720</v>
      </c>
      <c r="J43" s="58">
        <f>+JUL!J43+AGO!J43+SEP!J43+OCT!J43+NOV!J43+DIC!J43</f>
        <v>323285</v>
      </c>
      <c r="K43" s="58">
        <f>+JUL!K43+AGO!K43+SEP!K43+OCT!K43+NOV!K43+DIC!K43</f>
        <v>29298</v>
      </c>
      <c r="L43" s="58">
        <f>+JUL!L43+AGO!L43+SEP!L43+OCT!L43+NOV!L43+DIC!L43</f>
        <v>1026666</v>
      </c>
      <c r="M43" s="7">
        <f t="shared" si="0"/>
        <v>31681086</v>
      </c>
      <c r="O43" s="47"/>
    </row>
    <row r="44" spans="1:15">
      <c r="A44" s="42"/>
      <c r="C44" s="5" t="s">
        <v>117</v>
      </c>
      <c r="D44" s="58">
        <f>+JUL!D44+AGO!D44+SEP!D44+OCT!D44+NOV!D44+DIC!D44</f>
        <v>6779272</v>
      </c>
      <c r="E44" s="58">
        <f>+JUL!E44+AGO!E44+SEP!E44+OCT!E44+NOV!E44+DIC!E44</f>
        <v>4689386</v>
      </c>
      <c r="F44" s="58">
        <f>+JUL!F44+AGO!F44+SEP!F44+OCT!F44+NOV!F44+DIC!F44</f>
        <v>180449</v>
      </c>
      <c r="G44" s="58">
        <f>+JUL!G44+AGO!G44+SEP!G44+OCT!G44+NOV!G44+DIC!G44</f>
        <v>46226</v>
      </c>
      <c r="H44" s="58">
        <f>+JUL!H44+AGO!H44+SEP!H44+OCT!H44+NOV!H44+DIC!H44</f>
        <v>357064</v>
      </c>
      <c r="I44" s="58">
        <f>+JUL!I44+AGO!I44+SEP!I44+OCT!I44+NOV!I44+DIC!I44</f>
        <v>303209</v>
      </c>
      <c r="J44" s="58">
        <f>+JUL!J44+AGO!J44+SEP!J44+OCT!J44+NOV!J44+DIC!J44</f>
        <v>169541</v>
      </c>
      <c r="K44" s="58">
        <f>+JUL!K44+AGO!K44+SEP!K44+OCT!K44+NOV!K44+DIC!K44</f>
        <v>11871</v>
      </c>
      <c r="L44" s="58">
        <f>+JUL!L44+AGO!L44+SEP!L44+OCT!L44+NOV!L44+DIC!L44</f>
        <v>0</v>
      </c>
      <c r="M44" s="7">
        <f t="shared" si="0"/>
        <v>12537018</v>
      </c>
      <c r="O44" s="47"/>
    </row>
    <row r="45" spans="1:15">
      <c r="A45" s="42"/>
      <c r="C45" s="5" t="s">
        <v>46</v>
      </c>
      <c r="D45" s="58">
        <f>+JUL!D45+AGO!D45+SEP!D45+OCT!D45+NOV!D45+DIC!D45</f>
        <v>16706697</v>
      </c>
      <c r="E45" s="58">
        <f>+JUL!E45+AGO!E45+SEP!E45+OCT!E45+NOV!E45+DIC!E45</f>
        <v>11610535</v>
      </c>
      <c r="F45" s="58">
        <f>+JUL!F45+AGO!F45+SEP!F45+OCT!F45+NOV!F45+DIC!F45</f>
        <v>443798</v>
      </c>
      <c r="G45" s="58">
        <f>+JUL!G45+AGO!G45+SEP!G45+OCT!G45+NOV!G45+DIC!G45</f>
        <v>113840</v>
      </c>
      <c r="H45" s="58">
        <f>+JUL!H45+AGO!H45+SEP!H45+OCT!H45+NOV!H45+DIC!H45</f>
        <v>873648</v>
      </c>
      <c r="I45" s="58">
        <f>+JUL!I45+AGO!I45+SEP!I45+OCT!I45+NOV!I45+DIC!I45</f>
        <v>778137</v>
      </c>
      <c r="J45" s="58">
        <f>+JUL!J45+AGO!J45+SEP!J45+OCT!J45+NOV!J45+DIC!J45</f>
        <v>435673</v>
      </c>
      <c r="K45" s="58">
        <f>+JUL!K45+AGO!K45+SEP!K45+OCT!K45+NOV!K45+DIC!K45</f>
        <v>29268</v>
      </c>
      <c r="L45" s="58">
        <f>+JUL!L45+AGO!L45+SEP!L45+OCT!L45+NOV!L45+DIC!L45</f>
        <v>0</v>
      </c>
      <c r="M45" s="7">
        <f t="shared" si="0"/>
        <v>30991596</v>
      </c>
      <c r="O45" s="47"/>
    </row>
    <row r="46" spans="1:15">
      <c r="A46" s="42"/>
      <c r="C46" s="5" t="s">
        <v>47</v>
      </c>
      <c r="D46" s="58">
        <f>+JUL!D46+AGO!D46+SEP!D46+OCT!D46+NOV!D46+DIC!D46</f>
        <v>7320589</v>
      </c>
      <c r="E46" s="58">
        <f>+JUL!E46+AGO!E46+SEP!E46+OCT!E46+NOV!E46+DIC!E46</f>
        <v>5066123</v>
      </c>
      <c r="F46" s="58">
        <f>+JUL!F46+AGO!F46+SEP!F46+OCT!F46+NOV!F46+DIC!F46</f>
        <v>194820</v>
      </c>
      <c r="G46" s="58">
        <f>+JUL!G46+AGO!G46+SEP!G46+OCT!G46+NOV!G46+DIC!G46</f>
        <v>49915</v>
      </c>
      <c r="H46" s="58">
        <f>+JUL!H46+AGO!H46+SEP!H46+OCT!H46+NOV!H46+DIC!H46</f>
        <v>385330</v>
      </c>
      <c r="I46" s="58">
        <f>+JUL!I46+AGO!I46+SEP!I46+OCT!I46+NOV!I46+DIC!I46</f>
        <v>325335</v>
      </c>
      <c r="J46" s="58">
        <f>+JUL!J46+AGO!J46+SEP!J46+OCT!J46+NOV!J46+DIC!J46</f>
        <v>181968</v>
      </c>
      <c r="K46" s="58">
        <f>+JUL!K46+AGO!K46+SEP!K46+OCT!K46+NOV!K46+DIC!K46</f>
        <v>12822</v>
      </c>
      <c r="L46" s="58">
        <f>+JUL!L46+AGO!L46+SEP!L46+OCT!L46+NOV!L46+DIC!L46</f>
        <v>542117</v>
      </c>
      <c r="M46" s="7">
        <f t="shared" si="0"/>
        <v>14079019</v>
      </c>
      <c r="O46" s="47"/>
    </row>
    <row r="47" spans="1:15">
      <c r="A47" s="42"/>
      <c r="C47" s="5" t="s">
        <v>48</v>
      </c>
      <c r="D47" s="58">
        <f>+JUL!D47+AGO!D47+SEP!D47+OCT!D47+NOV!D47+DIC!D47</f>
        <v>28490159</v>
      </c>
      <c r="E47" s="58">
        <f>+JUL!E47+AGO!E47+SEP!E47+OCT!E47+NOV!E47+DIC!E47</f>
        <v>19720336</v>
      </c>
      <c r="F47" s="58">
        <f>+JUL!F47+AGO!F47+SEP!F47+OCT!F47+NOV!F47+DIC!F47</f>
        <v>758142</v>
      </c>
      <c r="G47" s="58">
        <f>+JUL!G47+AGO!G47+SEP!G47+OCT!G47+NOV!G47+DIC!G47</f>
        <v>194252</v>
      </c>
      <c r="H47" s="58">
        <f>+JUL!H47+AGO!H47+SEP!H47+OCT!H47+NOV!H47+DIC!H47</f>
        <v>1499129</v>
      </c>
      <c r="I47" s="58">
        <f>+JUL!I47+AGO!I47+SEP!I47+OCT!I47+NOV!I47+DIC!I47</f>
        <v>1302902</v>
      </c>
      <c r="J47" s="58">
        <f>+JUL!J47+AGO!J47+SEP!J47+OCT!J47+NOV!J47+DIC!J47</f>
        <v>729184</v>
      </c>
      <c r="K47" s="58">
        <f>+JUL!K47+AGO!K47+SEP!K47+OCT!K47+NOV!K47+DIC!K47</f>
        <v>49893</v>
      </c>
      <c r="L47" s="58">
        <f>+JUL!L47+AGO!L47+SEP!L47+OCT!L47+NOV!L47+DIC!L47</f>
        <v>1549922</v>
      </c>
      <c r="M47" s="7">
        <f t="shared" si="0"/>
        <v>54293919</v>
      </c>
      <c r="O47" s="47"/>
    </row>
    <row r="48" spans="1:15">
      <c r="A48" s="42"/>
      <c r="C48" s="5" t="s">
        <v>118</v>
      </c>
      <c r="D48" s="58">
        <f>+JUL!D48+AGO!D48+SEP!D48+OCT!D48+NOV!D48+DIC!D48</f>
        <v>25719418</v>
      </c>
      <c r="E48" s="58">
        <f>+JUL!E48+AGO!E48+SEP!E48+OCT!E48+NOV!E48+DIC!E48</f>
        <v>17756591</v>
      </c>
      <c r="F48" s="58">
        <f>+JUL!F48+AGO!F48+SEP!F48+OCT!F48+NOV!F48+DIC!F48</f>
        <v>685117</v>
      </c>
      <c r="G48" s="58">
        <f>+JUL!G48+AGO!G48+SEP!G48+OCT!G48+NOV!G48+DIC!G48</f>
        <v>175416</v>
      </c>
      <c r="H48" s="58">
        <f>+JUL!H48+AGO!H48+SEP!H48+OCT!H48+NOV!H48+DIC!H48</f>
        <v>1358500</v>
      </c>
      <c r="I48" s="58">
        <f>+JUL!I48+AGO!I48+SEP!I48+OCT!I48+NOV!I48+DIC!I48</f>
        <v>1177179</v>
      </c>
      <c r="J48" s="58">
        <f>+JUL!J48+AGO!J48+SEP!J48+OCT!J48+NOV!J48+DIC!J48</f>
        <v>658624</v>
      </c>
      <c r="K48" s="58">
        <f>+JUL!K48+AGO!K48+SEP!K48+OCT!K48+NOV!K48+DIC!K48</f>
        <v>45027</v>
      </c>
      <c r="L48" s="58">
        <f>+JUL!L48+AGO!L48+SEP!L48+OCT!L48+NOV!L48+DIC!L48</f>
        <v>3019506</v>
      </c>
      <c r="M48" s="7">
        <f t="shared" si="0"/>
        <v>50595378</v>
      </c>
      <c r="O48" s="47"/>
    </row>
    <row r="49" spans="1:15">
      <c r="A49" s="42"/>
      <c r="C49" s="5" t="s">
        <v>119</v>
      </c>
      <c r="D49" s="58">
        <f>+JUL!D49+AGO!D49+SEP!D49+OCT!D49+NOV!D49+DIC!D49</f>
        <v>9917491</v>
      </c>
      <c r="E49" s="58">
        <f>+JUL!E49+AGO!E49+SEP!E49+OCT!E49+NOV!E49+DIC!E49</f>
        <v>6861414</v>
      </c>
      <c r="F49" s="58">
        <f>+JUL!F49+AGO!F49+SEP!F49+OCT!F49+NOV!F49+DIC!F49</f>
        <v>263957</v>
      </c>
      <c r="G49" s="58">
        <f>+JUL!G49+AGO!G49+SEP!G49+OCT!G49+NOV!G49+DIC!G49</f>
        <v>67622</v>
      </c>
      <c r="H49" s="58">
        <f>+JUL!H49+AGO!H49+SEP!H49+OCT!H49+NOV!H49+DIC!H49</f>
        <v>522204</v>
      </c>
      <c r="I49" s="58">
        <f>+JUL!I49+AGO!I49+SEP!I49+OCT!I49+NOV!I49+DIC!I49</f>
        <v>415683</v>
      </c>
      <c r="J49" s="58">
        <f>+JUL!J49+AGO!J49+SEP!J49+OCT!J49+NOV!J49+DIC!J49</f>
        <v>232462</v>
      </c>
      <c r="K49" s="58">
        <f>+JUL!K49+AGO!K49+SEP!K49+OCT!K49+NOV!K49+DIC!K49</f>
        <v>17367</v>
      </c>
      <c r="L49" s="58">
        <f>+JUL!L49+AGO!L49+SEP!L49+OCT!L49+NOV!L49+DIC!L49</f>
        <v>0</v>
      </c>
      <c r="M49" s="7">
        <f t="shared" si="0"/>
        <v>18298200</v>
      </c>
      <c r="O49" s="47"/>
    </row>
    <row r="50" spans="1:15">
      <c r="A50" s="42"/>
      <c r="C50" s="5" t="s">
        <v>120</v>
      </c>
      <c r="D50" s="58">
        <f>+JUL!D50+AGO!D50+SEP!D50+OCT!D50+NOV!D50+DIC!D50</f>
        <v>2475880</v>
      </c>
      <c r="E50" s="58">
        <f>+JUL!E50+AGO!E50+SEP!E50+OCT!E50+NOV!E50+DIC!E50</f>
        <v>1710865</v>
      </c>
      <c r="F50" s="58">
        <f>+JUL!F50+AGO!F50+SEP!F50+OCT!F50+NOV!F50+DIC!F50</f>
        <v>65930</v>
      </c>
      <c r="G50" s="58">
        <f>+JUL!G50+AGO!G50+SEP!G50+OCT!G50+NOV!G50+DIC!G50</f>
        <v>16885</v>
      </c>
      <c r="H50" s="58">
        <f>+JUL!H50+AGO!H50+SEP!H50+OCT!H50+NOV!H50+DIC!H50</f>
        <v>130602</v>
      </c>
      <c r="I50" s="58">
        <f>+JUL!I50+AGO!I50+SEP!I50+OCT!I50+NOV!I50+DIC!I50</f>
        <v>67162</v>
      </c>
      <c r="J50" s="58">
        <f>+JUL!J50+AGO!J50+SEP!J50+OCT!J50+NOV!J50+DIC!J50</f>
        <v>37574</v>
      </c>
      <c r="K50" s="58">
        <f>+JUL!K50+AGO!K50+SEP!K50+OCT!K50+NOV!K50+DIC!K50</f>
        <v>4335</v>
      </c>
      <c r="L50" s="58">
        <f>+JUL!L50+AGO!L50+SEP!L50+OCT!L50+NOV!L50+DIC!L50</f>
        <v>144419</v>
      </c>
      <c r="M50" s="7">
        <f t="shared" si="0"/>
        <v>4653652</v>
      </c>
      <c r="O50" s="47"/>
    </row>
    <row r="51" spans="1:15">
      <c r="A51" s="42"/>
      <c r="C51" s="5" t="s">
        <v>52</v>
      </c>
      <c r="D51" s="58">
        <f>+JUL!D51+AGO!D51+SEP!D51+OCT!D51+NOV!D51+DIC!D51</f>
        <v>27728674</v>
      </c>
      <c r="E51" s="58">
        <f>+JUL!E51+AGO!E51+SEP!E51+OCT!E51+NOV!E51+DIC!E51</f>
        <v>19151742</v>
      </c>
      <c r="F51" s="58">
        <f>+JUL!F51+AGO!F51+SEP!F51+OCT!F51+NOV!F51+DIC!F51</f>
        <v>738510</v>
      </c>
      <c r="G51" s="58">
        <f>+JUL!G51+AGO!G51+SEP!G51+OCT!G51+NOV!G51+DIC!G51</f>
        <v>189110</v>
      </c>
      <c r="H51" s="58">
        <f>+JUL!H51+AGO!H51+SEP!H51+OCT!H51+NOV!H51+DIC!H51</f>
        <v>1463703</v>
      </c>
      <c r="I51" s="58">
        <f>+JUL!I51+AGO!I51+SEP!I51+OCT!I51+NOV!I51+DIC!I51</f>
        <v>1174249</v>
      </c>
      <c r="J51" s="58">
        <f>+JUL!J51+AGO!J51+SEP!J51+OCT!J51+NOV!J51+DIC!J51</f>
        <v>657449</v>
      </c>
      <c r="K51" s="58">
        <f>+JUL!K51+AGO!K51+SEP!K51+OCT!K51+NOV!K51+DIC!K51</f>
        <v>48552</v>
      </c>
      <c r="L51" s="58">
        <f>+JUL!L51+AGO!L51+SEP!L51+OCT!L51+NOV!L51+DIC!L51</f>
        <v>417438</v>
      </c>
      <c r="M51" s="7">
        <f t="shared" si="0"/>
        <v>51569427</v>
      </c>
      <c r="O51" s="47"/>
    </row>
    <row r="52" spans="1:15">
      <c r="A52" s="42"/>
      <c r="C52" s="5" t="s">
        <v>121</v>
      </c>
      <c r="D52" s="58">
        <f>+JUL!D52+AGO!D52+SEP!D52+OCT!D52+NOV!D52+DIC!D52</f>
        <v>1640422</v>
      </c>
      <c r="E52" s="58">
        <f>+JUL!E52+AGO!E52+SEP!E52+OCT!E52+NOV!E52+DIC!E52</f>
        <v>1134600</v>
      </c>
      <c r="F52" s="58">
        <f>+JUL!F52+AGO!F52+SEP!F52+OCT!F52+NOV!F52+DIC!F52</f>
        <v>43665</v>
      </c>
      <c r="G52" s="58">
        <f>+JUL!G52+AGO!G52+SEP!G52+OCT!G52+NOV!G52+DIC!G52</f>
        <v>11185</v>
      </c>
      <c r="H52" s="58">
        <f>+JUL!H52+AGO!H52+SEP!H52+OCT!H52+NOV!H52+DIC!H52</f>
        <v>86413</v>
      </c>
      <c r="I52" s="58">
        <f>+JUL!I52+AGO!I52+SEP!I52+OCT!I52+NOV!I52+DIC!I52</f>
        <v>38137</v>
      </c>
      <c r="J52" s="58">
        <f>+JUL!J52+AGO!J52+SEP!J52+OCT!J52+NOV!J52+DIC!J52</f>
        <v>21337</v>
      </c>
      <c r="K52" s="58">
        <f>+JUL!K52+AGO!K52+SEP!K52+OCT!K52+NOV!K52+DIC!K52</f>
        <v>2871</v>
      </c>
      <c r="L52" s="58">
        <f>+JUL!L52+AGO!L52+SEP!L52+OCT!L52+NOV!L52+DIC!L52</f>
        <v>0</v>
      </c>
      <c r="M52" s="7">
        <f t="shared" si="0"/>
        <v>2978630</v>
      </c>
      <c r="O52" s="47"/>
    </row>
    <row r="53" spans="1:15">
      <c r="A53" s="42"/>
      <c r="C53" s="5" t="s">
        <v>54</v>
      </c>
      <c r="D53" s="58">
        <f>+JUL!D53+AGO!D53+SEP!D53+OCT!D53+NOV!D53+DIC!D53</f>
        <v>7625074</v>
      </c>
      <c r="E53" s="58">
        <f>+JUL!E53+AGO!E53+SEP!E53+OCT!E53+NOV!E53+DIC!E53</f>
        <v>5269808</v>
      </c>
      <c r="F53" s="58">
        <f>+JUL!F53+AGO!F53+SEP!F53+OCT!F53+NOV!F53+DIC!F53</f>
        <v>203035</v>
      </c>
      <c r="G53" s="58">
        <f>+JUL!G53+AGO!G53+SEP!G53+OCT!G53+NOV!G53+DIC!G53</f>
        <v>51999</v>
      </c>
      <c r="H53" s="58">
        <f>+JUL!H53+AGO!H53+SEP!H53+OCT!H53+NOV!H53+DIC!H53</f>
        <v>402138</v>
      </c>
      <c r="I53" s="58">
        <f>+JUL!I53+AGO!I53+SEP!I53+OCT!I53+NOV!I53+DIC!I53</f>
        <v>308529</v>
      </c>
      <c r="J53" s="58">
        <f>+JUL!J53+AGO!J53+SEP!J53+OCT!J53+NOV!J53+DIC!J53</f>
        <v>172802</v>
      </c>
      <c r="K53" s="58">
        <f>+JUL!K53+AGO!K53+SEP!K53+OCT!K53+NOV!K53+DIC!K53</f>
        <v>13350</v>
      </c>
      <c r="L53" s="58">
        <f>+JUL!L53+AGO!L53+SEP!L53+OCT!L53+NOV!L53+DIC!L53</f>
        <v>1368614</v>
      </c>
      <c r="M53" s="7">
        <f t="shared" si="0"/>
        <v>15415349</v>
      </c>
      <c r="O53" s="47"/>
    </row>
    <row r="54" spans="1:15">
      <c r="A54" s="42"/>
      <c r="C54" s="5" t="s">
        <v>122</v>
      </c>
      <c r="D54" s="58">
        <f>+JUL!D54+AGO!D54+SEP!D54+OCT!D54+NOV!D54+DIC!D54</f>
        <v>5395501</v>
      </c>
      <c r="E54" s="58">
        <f>+JUL!E54+AGO!E54+SEP!E54+OCT!E54+NOV!E54+DIC!E54</f>
        <v>3726533</v>
      </c>
      <c r="F54" s="58">
        <f>+JUL!F54+AGO!F54+SEP!F54+OCT!F54+NOV!F54+DIC!F54</f>
        <v>143700</v>
      </c>
      <c r="G54" s="58">
        <f>+JUL!G54+AGO!G54+SEP!G54+OCT!G54+NOV!G54+DIC!G54</f>
        <v>36797</v>
      </c>
      <c r="H54" s="58">
        <f>+JUL!H54+AGO!H54+SEP!H54+OCT!H54+NOV!H54+DIC!H54</f>
        <v>284814</v>
      </c>
      <c r="I54" s="58">
        <f>+JUL!I54+AGO!I54+SEP!I54+OCT!I54+NOV!I54+DIC!I54</f>
        <v>175359</v>
      </c>
      <c r="J54" s="58">
        <f>+JUL!J54+AGO!J54+SEP!J54+OCT!J54+NOV!J54+DIC!J54</f>
        <v>98166</v>
      </c>
      <c r="K54" s="58">
        <f>+JUL!K54+AGO!K54+SEP!K54+OCT!K54+NOV!K54+DIC!K54</f>
        <v>9447</v>
      </c>
      <c r="L54" s="58">
        <f>+JUL!L54+AGO!L54+SEP!L54+OCT!L54+NOV!L54+DIC!L54</f>
        <v>951672</v>
      </c>
      <c r="M54" s="7">
        <f t="shared" si="0"/>
        <v>10821989</v>
      </c>
      <c r="O54" s="47"/>
    </row>
    <row r="55" spans="1:15">
      <c r="A55" s="42"/>
      <c r="C55" s="5" t="s">
        <v>56</v>
      </c>
      <c r="D55" s="58">
        <f>+JUL!D55+AGO!D55+SEP!D55+OCT!D55+NOV!D55+DIC!D55</f>
        <v>5178971</v>
      </c>
      <c r="E55" s="58">
        <f>+JUL!E55+AGO!E55+SEP!E55+OCT!E55+NOV!E55+DIC!E55</f>
        <v>3681427</v>
      </c>
      <c r="F55" s="58">
        <f>+JUL!F55+AGO!F55+SEP!F55+OCT!F55+NOV!F55+DIC!F55</f>
        <v>137871</v>
      </c>
      <c r="G55" s="58">
        <f>+JUL!G55+AGO!G55+SEP!G55+OCT!G55+NOV!G55+DIC!G55</f>
        <v>35316</v>
      </c>
      <c r="H55" s="58">
        <f>+JUL!H55+AGO!H55+SEP!H55+OCT!H55+NOV!H55+DIC!H55</f>
        <v>272918</v>
      </c>
      <c r="I55" s="58">
        <f>+JUL!I55+AGO!I55+SEP!I55+OCT!I55+NOV!I55+DIC!I55</f>
        <v>151136</v>
      </c>
      <c r="J55" s="58">
        <f>+JUL!J55+AGO!J55+SEP!J55+OCT!J55+NOV!J55+DIC!J55</f>
        <v>84514</v>
      </c>
      <c r="K55" s="58">
        <f>+JUL!K55+AGO!K55+SEP!K55+OCT!K55+NOV!K55+DIC!K55</f>
        <v>9069</v>
      </c>
      <c r="L55" s="58">
        <f>+JUL!L55+AGO!L55+SEP!L55+OCT!L55+NOV!L55+DIC!L55</f>
        <v>357051</v>
      </c>
      <c r="M55" s="7">
        <f t="shared" si="0"/>
        <v>9908273</v>
      </c>
      <c r="O55" s="47"/>
    </row>
    <row r="56" spans="1:15">
      <c r="A56" s="42"/>
      <c r="C56" s="5" t="s">
        <v>123</v>
      </c>
      <c r="D56" s="58">
        <f>+JUL!D56+AGO!D56+SEP!D56+OCT!D56+NOV!D56+DIC!D56</f>
        <v>4108918</v>
      </c>
      <c r="E56" s="58">
        <f>+JUL!E56+AGO!E56+SEP!E56+OCT!E56+NOV!E56+DIC!E56</f>
        <v>2839692</v>
      </c>
      <c r="F56" s="58">
        <f>+JUL!F56+AGO!F56+SEP!F56+OCT!F56+NOV!F56+DIC!F56</f>
        <v>109407</v>
      </c>
      <c r="G56" s="58">
        <f>+JUL!G56+AGO!G56+SEP!G56+OCT!G56+NOV!G56+DIC!G56</f>
        <v>28021</v>
      </c>
      <c r="H56" s="58">
        <f>+JUL!H56+AGO!H56+SEP!H56+OCT!H56+NOV!H56+DIC!H56</f>
        <v>216701</v>
      </c>
      <c r="I56" s="58">
        <f>+JUL!I56+AGO!I56+SEP!I56+OCT!I56+NOV!I56+DIC!I56</f>
        <v>121675</v>
      </c>
      <c r="J56" s="58">
        <f>+JUL!J56+AGO!J56+SEP!J56+OCT!J56+NOV!J56+DIC!J56</f>
        <v>68075</v>
      </c>
      <c r="K56" s="58">
        <f>+JUL!K56+AGO!K56+SEP!K56+OCT!K56+NOV!K56+DIC!K56</f>
        <v>7194</v>
      </c>
      <c r="L56" s="58">
        <f>+JUL!L56+AGO!L56+SEP!L56+OCT!L56+NOV!L56+DIC!L56</f>
        <v>44045</v>
      </c>
      <c r="M56" s="7">
        <f t="shared" si="0"/>
        <v>7543728</v>
      </c>
      <c r="O56" s="47"/>
    </row>
    <row r="57" spans="1:15">
      <c r="A57" s="42"/>
      <c r="C57" s="5" t="s">
        <v>124</v>
      </c>
      <c r="D57" s="58">
        <f>+JUL!D57+AGO!D57+SEP!D57+OCT!D57+NOV!D57+DIC!D57</f>
        <v>13650578</v>
      </c>
      <c r="E57" s="58">
        <f>+JUL!E57+AGO!E57+SEP!E57+OCT!E57+NOV!E57+DIC!E57</f>
        <v>9419988</v>
      </c>
      <c r="F57" s="58">
        <f>+JUL!F57+AGO!F57+SEP!F57+OCT!F57+NOV!F57+DIC!F57</f>
        <v>363688</v>
      </c>
      <c r="G57" s="58">
        <f>+JUL!G57+AGO!G57+SEP!G57+OCT!G57+NOV!G57+DIC!G57</f>
        <v>93106</v>
      </c>
      <c r="H57" s="58">
        <f>+JUL!H57+AGO!H57+SEP!H57+OCT!H57+NOV!H57+DIC!H57</f>
        <v>721501</v>
      </c>
      <c r="I57" s="58">
        <f>+JUL!I57+AGO!I57+SEP!I57+OCT!I57+NOV!I57+DIC!I57</f>
        <v>531722</v>
      </c>
      <c r="J57" s="58">
        <f>+JUL!J57+AGO!J57+SEP!J57+OCT!J57+NOV!J57+DIC!J57</f>
        <v>297510</v>
      </c>
      <c r="K57" s="58">
        <f>+JUL!K57+AGO!K57+SEP!K57+OCT!K57+NOV!K57+DIC!K57</f>
        <v>23895</v>
      </c>
      <c r="L57" s="58">
        <f>+JUL!L57+AGO!L57+SEP!L57+OCT!L57+NOV!L57+DIC!L57</f>
        <v>1583888</v>
      </c>
      <c r="M57" s="7">
        <f t="shared" si="0"/>
        <v>26685876</v>
      </c>
      <c r="O57" s="47"/>
    </row>
    <row r="58" spans="1:15">
      <c r="A58" s="42"/>
      <c r="C58" s="5" t="s">
        <v>83</v>
      </c>
      <c r="D58" s="58">
        <f>+JUL!D58+AGO!D58+SEP!D58+OCT!D58+NOV!D58+DIC!D58</f>
        <v>6789719</v>
      </c>
      <c r="E58" s="58">
        <f>+JUL!E58+AGO!E58+SEP!E58+OCT!E58+NOV!E58+DIC!E58</f>
        <v>4699411</v>
      </c>
      <c r="F58" s="58">
        <f>+JUL!F58+AGO!F58+SEP!F58+OCT!F58+NOV!F58+DIC!F58</f>
        <v>180685</v>
      </c>
      <c r="G58" s="58">
        <f>+JUL!G58+AGO!G58+SEP!G58+OCT!G58+NOV!G58+DIC!G58</f>
        <v>46295</v>
      </c>
      <c r="H58" s="58">
        <f>+JUL!H58+AGO!H58+SEP!H58+OCT!H58+NOV!H58+DIC!H58</f>
        <v>357311</v>
      </c>
      <c r="I58" s="58">
        <f>+JUL!I58+AGO!I58+SEP!I58+OCT!I58+NOV!I58+DIC!I58</f>
        <v>336792</v>
      </c>
      <c r="J58" s="58">
        <f>+JUL!J58+AGO!J58+SEP!J58+OCT!J58+NOV!J58+DIC!J58</f>
        <v>189006</v>
      </c>
      <c r="K58" s="58">
        <f>+JUL!K58+AGO!K58+SEP!K58+OCT!K58+NOV!K58+DIC!K58</f>
        <v>11892</v>
      </c>
      <c r="L58" s="58">
        <f>+JUL!L58+AGO!L58+SEP!L58+OCT!L58+NOV!L58+DIC!L58</f>
        <v>0</v>
      </c>
      <c r="M58" s="7">
        <f t="shared" si="0"/>
        <v>12611111</v>
      </c>
      <c r="O58" s="47"/>
    </row>
    <row r="59" spans="1:15">
      <c r="A59" s="42"/>
      <c r="C59" s="5" t="s">
        <v>125</v>
      </c>
      <c r="D59" s="58">
        <f>+JUL!D59+AGO!D59+SEP!D59+OCT!D59+NOV!D59+DIC!D59</f>
        <v>2586059</v>
      </c>
      <c r="E59" s="58">
        <f>+JUL!E59+AGO!E59+SEP!E59+OCT!E59+NOV!E59+DIC!E59</f>
        <v>1785522</v>
      </c>
      <c r="F59" s="58">
        <f>+JUL!F59+AGO!F59+SEP!F59+OCT!F59+NOV!F59+DIC!F59</f>
        <v>68886</v>
      </c>
      <c r="G59" s="58">
        <f>+JUL!G59+AGO!G59+SEP!G59+OCT!G59+NOV!G59+DIC!G59</f>
        <v>17640</v>
      </c>
      <c r="H59" s="58">
        <f>+JUL!H59+AGO!H59+SEP!H59+OCT!H59+NOV!H59+DIC!H59</f>
        <v>136577</v>
      </c>
      <c r="I59" s="58">
        <f>+JUL!I59+AGO!I59+SEP!I59+OCT!I59+NOV!I59+DIC!I59</f>
        <v>73187</v>
      </c>
      <c r="J59" s="58">
        <f>+JUL!J59+AGO!J59+SEP!J59+OCT!J59+NOV!J59+DIC!J59</f>
        <v>41051</v>
      </c>
      <c r="K59" s="58">
        <f>+JUL!K59+AGO!K59+SEP!K59+OCT!K59+NOV!K59+DIC!K59</f>
        <v>4527</v>
      </c>
      <c r="L59" s="58">
        <f>+JUL!L59+AGO!L59+SEP!L59+OCT!L59+NOV!L59+DIC!L59</f>
        <v>0</v>
      </c>
      <c r="M59" s="7">
        <f t="shared" si="0"/>
        <v>4713449</v>
      </c>
      <c r="O59" s="47"/>
    </row>
    <row r="60" spans="1:15">
      <c r="A60" s="42"/>
      <c r="C60" s="5" t="s">
        <v>126</v>
      </c>
      <c r="D60" s="58">
        <f>+JUL!D60+AGO!D60+SEP!D60+OCT!D60+NOV!D60+DIC!D60</f>
        <v>23178668</v>
      </c>
      <c r="E60" s="58">
        <f>+JUL!E60+AGO!E60+SEP!E60+OCT!E60+NOV!E60+DIC!E60</f>
        <v>16009046</v>
      </c>
      <c r="F60" s="58">
        <f>+JUL!F60+AGO!F60+SEP!F60+OCT!F60+NOV!F60+DIC!F60</f>
        <v>617325</v>
      </c>
      <c r="G60" s="58">
        <f>+JUL!G60+AGO!G60+SEP!G60+OCT!G60+NOV!G60+DIC!G60</f>
        <v>158076</v>
      </c>
      <c r="H60" s="58">
        <f>+JUL!H60+AGO!H60+SEP!H60+OCT!H60+NOV!H60+DIC!H60</f>
        <v>1223520</v>
      </c>
      <c r="I60" s="58">
        <f>+JUL!I60+AGO!I60+SEP!I60+OCT!I60+NOV!I60+DIC!I60</f>
        <v>713812</v>
      </c>
      <c r="J60" s="58">
        <f>+JUL!J60+AGO!J60+SEP!J60+OCT!J60+NOV!J60+DIC!J60</f>
        <v>399465</v>
      </c>
      <c r="K60" s="58">
        <f>+JUL!K60+AGO!K60+SEP!K60+OCT!K60+NOV!K60+DIC!K60</f>
        <v>40581</v>
      </c>
      <c r="L60" s="58">
        <f>+JUL!L60+AGO!L60+SEP!L60+OCT!L60+NOV!L60+DIC!L60</f>
        <v>4301113</v>
      </c>
      <c r="M60" s="7">
        <f t="shared" si="0"/>
        <v>46641606</v>
      </c>
      <c r="O60" s="47"/>
    </row>
    <row r="61" spans="1:15">
      <c r="A61" s="42"/>
      <c r="C61" s="5" t="s">
        <v>60</v>
      </c>
      <c r="D61" s="58">
        <f>+JUL!D61+AGO!D61+SEP!D61+OCT!D61+NOV!D61+DIC!D61</f>
        <v>4601877</v>
      </c>
      <c r="E61" s="58">
        <f>+JUL!E61+AGO!E61+SEP!E61+OCT!E61+NOV!E61+DIC!E61</f>
        <v>3180531</v>
      </c>
      <c r="F61" s="58">
        <f>+JUL!F61+AGO!F61+SEP!F61+OCT!F61+NOV!F61+DIC!F61</f>
        <v>122533</v>
      </c>
      <c r="G61" s="58">
        <f>+JUL!G61+AGO!G61+SEP!G61+OCT!G61+NOV!G61+DIC!G61</f>
        <v>31383</v>
      </c>
      <c r="H61" s="58">
        <f>+JUL!H61+AGO!H61+SEP!H61+OCT!H61+NOV!H61+DIC!H61</f>
        <v>242692</v>
      </c>
      <c r="I61" s="58">
        <f>+JUL!I61+AGO!I61+SEP!I61+OCT!I61+NOV!I61+DIC!I61</f>
        <v>190401</v>
      </c>
      <c r="J61" s="58">
        <f>+JUL!J61+AGO!J61+SEP!J61+OCT!J61+NOV!J61+DIC!J61</f>
        <v>106619</v>
      </c>
      <c r="K61" s="58">
        <f>+JUL!K61+AGO!K61+SEP!K61+OCT!K61+NOV!K61+DIC!K61</f>
        <v>8058</v>
      </c>
      <c r="L61" s="58">
        <f>+JUL!L61+AGO!L61+SEP!L61+OCT!L61+NOV!L61+DIC!L61</f>
        <v>889386</v>
      </c>
      <c r="M61" s="7">
        <f t="shared" si="0"/>
        <v>9373480</v>
      </c>
      <c r="O61" s="47"/>
    </row>
    <row r="62" spans="1:15">
      <c r="A62" s="42"/>
      <c r="C62" s="5" t="s">
        <v>61</v>
      </c>
      <c r="D62" s="58">
        <f>+JUL!D62+AGO!D62+SEP!D62+OCT!D62+NOV!D62+DIC!D62</f>
        <v>19410488</v>
      </c>
      <c r="E62" s="58">
        <f>+JUL!E62+AGO!E62+SEP!E62+OCT!E62+NOV!E62+DIC!E62</f>
        <v>13437261</v>
      </c>
      <c r="F62" s="58">
        <f>+JUL!F62+AGO!F62+SEP!F62+OCT!F62+NOV!F62+DIC!F62</f>
        <v>516491</v>
      </c>
      <c r="G62" s="58">
        <f>+JUL!G62+AGO!G62+SEP!G62+OCT!G62+NOV!G62+DIC!G62</f>
        <v>132344</v>
      </c>
      <c r="H62" s="58">
        <f>+JUL!H62+AGO!H62+SEP!H62+OCT!H62+NOV!H62+DIC!H62</f>
        <v>1021155</v>
      </c>
      <c r="I62" s="58">
        <f>+JUL!I62+AGO!I62+SEP!I62+OCT!I62+NOV!I62+DIC!I62</f>
        <v>705534</v>
      </c>
      <c r="J62" s="58">
        <f>+JUL!J62+AGO!J62+SEP!J62+OCT!J62+NOV!J62+DIC!J62</f>
        <v>394490</v>
      </c>
      <c r="K62" s="58">
        <f>+JUL!K62+AGO!K62+SEP!K62+OCT!K62+NOV!K62+DIC!K62</f>
        <v>33993</v>
      </c>
      <c r="L62" s="58">
        <f>+JUL!L62+AGO!L62+SEP!L62+OCT!L62+NOV!L62+DIC!L62</f>
        <v>3180300</v>
      </c>
      <c r="M62" s="7">
        <f t="shared" si="0"/>
        <v>38832056</v>
      </c>
      <c r="O62" s="47"/>
    </row>
    <row r="63" spans="1:15">
      <c r="A63" s="42"/>
      <c r="C63" s="5" t="s">
        <v>127</v>
      </c>
      <c r="D63" s="58">
        <f>+JUL!D63+AGO!D63+SEP!D63+OCT!D63+NOV!D63+DIC!D63</f>
        <v>7963748</v>
      </c>
      <c r="E63" s="58">
        <f>+JUL!E63+AGO!E63+SEP!E63+OCT!E63+NOV!E63+DIC!E63</f>
        <v>5508645</v>
      </c>
      <c r="F63" s="58">
        <f>+JUL!F63+AGO!F63+SEP!F63+OCT!F63+NOV!F63+DIC!F63</f>
        <v>211979</v>
      </c>
      <c r="G63" s="58">
        <f>+JUL!G63+AGO!G63+SEP!G63+OCT!G63+NOV!G63+DIC!G63</f>
        <v>54302</v>
      </c>
      <c r="H63" s="58">
        <f>+JUL!H63+AGO!H63+SEP!H63+OCT!H63+NOV!H63+DIC!H63</f>
        <v>419469</v>
      </c>
      <c r="I63" s="58">
        <f>+JUL!I63+AGO!I63+SEP!I63+OCT!I63+NOV!I63+DIC!I63</f>
        <v>353975</v>
      </c>
      <c r="J63" s="58">
        <f>+JUL!J63+AGO!J63+SEP!J63+OCT!J63+NOV!J63+DIC!J63</f>
        <v>198156</v>
      </c>
      <c r="K63" s="58">
        <f>+JUL!K63+AGO!K63+SEP!K63+OCT!K63+NOV!K63+DIC!K63</f>
        <v>13944</v>
      </c>
      <c r="L63" s="58">
        <f>+JUL!L63+AGO!L63+SEP!L63+OCT!L63+NOV!L63+DIC!L63</f>
        <v>0</v>
      </c>
      <c r="M63" s="7">
        <f t="shared" si="0"/>
        <v>14724218</v>
      </c>
      <c r="O63" s="47"/>
    </row>
    <row r="64" spans="1:15">
      <c r="A64" s="42"/>
      <c r="C64" s="5" t="s">
        <v>128</v>
      </c>
      <c r="D64" s="58">
        <f>+JUL!D64+AGO!D64+SEP!D64+OCT!D64+NOV!D64+DIC!D64</f>
        <v>5621302</v>
      </c>
      <c r="E64" s="58">
        <f>+JUL!E64+AGO!E64+SEP!E64+OCT!E64+NOV!E64+DIC!E64</f>
        <v>3968723</v>
      </c>
      <c r="F64" s="58">
        <f>+JUL!F64+AGO!F64+SEP!F64+OCT!F64+NOV!F64+DIC!F64</f>
        <v>149592</v>
      </c>
      <c r="G64" s="58">
        <f>+JUL!G64+AGO!G64+SEP!G64+OCT!G64+NOV!G64+DIC!G64</f>
        <v>38328</v>
      </c>
      <c r="H64" s="58">
        <f>+JUL!H64+AGO!H64+SEP!H64+OCT!H64+NOV!H64+DIC!H64</f>
        <v>295837</v>
      </c>
      <c r="I64" s="58">
        <f>+JUL!I64+AGO!I64+SEP!I64+OCT!I64+NOV!I64+DIC!I64</f>
        <v>245381</v>
      </c>
      <c r="J64" s="58">
        <f>+JUL!J64+AGO!J64+SEP!J64+OCT!J64+NOV!J64+DIC!J64</f>
        <v>137264</v>
      </c>
      <c r="K64" s="58">
        <f>+JUL!K64+AGO!K64+SEP!K64+OCT!K64+NOV!K64+DIC!K64</f>
        <v>9843</v>
      </c>
      <c r="L64" s="58">
        <f>+JUL!L64+AGO!L64+SEP!L64+OCT!L64+NOV!L64+DIC!L64</f>
        <v>0</v>
      </c>
      <c r="M64" s="7">
        <f t="shared" si="0"/>
        <v>10466270</v>
      </c>
      <c r="O64" s="47"/>
    </row>
    <row r="65" spans="1:15">
      <c r="A65" s="42"/>
      <c r="C65" s="5" t="s">
        <v>64</v>
      </c>
      <c r="D65" s="58">
        <f>+JUL!D65+AGO!D65+SEP!D65+OCT!D65+NOV!D65+DIC!D65</f>
        <v>7702787</v>
      </c>
      <c r="E65" s="58">
        <f>+JUL!E65+AGO!E65+SEP!E65+OCT!E65+NOV!E65+DIC!E65</f>
        <v>5332221</v>
      </c>
      <c r="F65" s="58">
        <f>+JUL!F65+AGO!F65+SEP!F65+OCT!F65+NOV!F65+DIC!F65</f>
        <v>204969</v>
      </c>
      <c r="G65" s="58">
        <f>+JUL!G65+AGO!G65+SEP!G65+OCT!G65+NOV!G65+DIC!G65</f>
        <v>52518</v>
      </c>
      <c r="H65" s="58">
        <f>+JUL!H65+AGO!H65+SEP!H65+OCT!H65+NOV!H65+DIC!H65</f>
        <v>405257</v>
      </c>
      <c r="I65" s="58">
        <f>+JUL!I65+AGO!I65+SEP!I65+OCT!I65+NOV!I65+DIC!I65</f>
        <v>350296</v>
      </c>
      <c r="J65" s="58">
        <f>+JUL!J65+AGO!J65+SEP!J65+OCT!J65+NOV!J65+DIC!J65</f>
        <v>196074</v>
      </c>
      <c r="K65" s="58">
        <f>+JUL!K65+AGO!K65+SEP!K65+OCT!K65+NOV!K65+DIC!K65</f>
        <v>13491</v>
      </c>
      <c r="L65" s="58">
        <f>+JUL!L65+AGO!L65+SEP!L65+OCT!L65+NOV!L65+DIC!L65</f>
        <v>0</v>
      </c>
      <c r="M65" s="7">
        <f t="shared" si="0"/>
        <v>14257613</v>
      </c>
      <c r="O65" s="47"/>
    </row>
    <row r="66" spans="1:15">
      <c r="A66" s="42"/>
      <c r="C66" s="5" t="s">
        <v>65</v>
      </c>
      <c r="D66" s="58">
        <f>+JUL!D66+AGO!D66+SEP!D66+OCT!D66+NOV!D66+DIC!D66</f>
        <v>14992486</v>
      </c>
      <c r="E66" s="58">
        <f>+JUL!E66+AGO!E66+SEP!E66+OCT!E66+NOV!E66+DIC!E66</f>
        <v>10366460</v>
      </c>
      <c r="F66" s="58">
        <f>+JUL!F66+AGO!F66+SEP!F66+OCT!F66+NOV!F66+DIC!F66</f>
        <v>399127</v>
      </c>
      <c r="G66" s="58">
        <f>+JUL!G66+AGO!G66+SEP!G66+OCT!G66+NOV!G66+DIC!G66</f>
        <v>102237</v>
      </c>
      <c r="H66" s="58">
        <f>+JUL!H66+AGO!H66+SEP!H66+OCT!H66+NOV!H66+DIC!H66</f>
        <v>790123</v>
      </c>
      <c r="I66" s="58">
        <f>+JUL!I66+AGO!I66+SEP!I66+OCT!I66+NOV!I66+DIC!I66</f>
        <v>585086</v>
      </c>
      <c r="J66" s="58">
        <f>+JUL!J66+AGO!J66+SEP!J66+OCT!J66+NOV!J66+DIC!J66</f>
        <v>327929</v>
      </c>
      <c r="K66" s="58">
        <f>+JUL!K66+AGO!K66+SEP!K66+OCT!K66+NOV!K66+DIC!K66</f>
        <v>26259</v>
      </c>
      <c r="L66" s="58">
        <f>+JUL!L66+AGO!L66+SEP!L66+OCT!L66+NOV!L66+DIC!L66</f>
        <v>0</v>
      </c>
      <c r="M66" s="7">
        <f t="shared" si="0"/>
        <v>27589707</v>
      </c>
      <c r="O66" s="47"/>
    </row>
    <row r="67" spans="1:15" ht="13.5" thickBot="1">
      <c r="A67" s="42"/>
      <c r="C67" s="5" t="s">
        <v>66</v>
      </c>
      <c r="D67" s="58">
        <f>+JUL!D67+AGO!D67+SEP!D67+OCT!D67+NOV!D67+DIC!D67</f>
        <v>68134151</v>
      </c>
      <c r="E67" s="58">
        <f>+JUL!E67+AGO!E67+SEP!E67+OCT!E67+NOV!E67+DIC!E67</f>
        <v>46855664</v>
      </c>
      <c r="F67" s="58">
        <f>+JUL!F67+AGO!F67+SEP!F67+OCT!F67+NOV!F67+DIC!F67</f>
        <v>1817832</v>
      </c>
      <c r="G67" s="58">
        <f>+JUL!G67+AGO!G67+SEP!G67+OCT!G67+NOV!G67+DIC!G67</f>
        <v>464933</v>
      </c>
      <c r="H67" s="58">
        <f>+JUL!H67+AGO!H67+SEP!H67+OCT!H67+NOV!H67+DIC!H67</f>
        <v>3619654</v>
      </c>
      <c r="I67" s="58">
        <f>+JUL!I67+AGO!I67+SEP!I67+OCT!I67+NOV!I67+DIC!I67</f>
        <v>2770128</v>
      </c>
      <c r="J67" s="58">
        <f>+JUL!J67+AGO!J67+SEP!J67+OCT!J67+NOV!J67+DIC!J67</f>
        <v>1552219</v>
      </c>
      <c r="K67" s="58">
        <f>+JUL!K67+AGO!K67+SEP!K67+OCT!K67+NOV!K67+DIC!K67</f>
        <v>119235</v>
      </c>
      <c r="L67" s="58">
        <f>+JUL!L67+AGO!L67+SEP!L67+OCT!L67+NOV!L67+DIC!L67</f>
        <v>10303274</v>
      </c>
      <c r="M67" s="7">
        <f t="shared" si="0"/>
        <v>135637090</v>
      </c>
      <c r="O67" s="47"/>
    </row>
    <row r="68" spans="1:15" ht="15.75" customHeight="1">
      <c r="A68" s="42"/>
      <c r="C68" s="8" t="s">
        <v>67</v>
      </c>
      <c r="D68" s="95">
        <f>+JUL!D68+AGO!D68+SEP!D68+OCT!D68+NOV!D68+DIC!D68</f>
        <v>760171513</v>
      </c>
      <c r="E68" s="95">
        <f>+JUL!E68+AGO!E68+SEP!E68+OCT!E68+NOV!E68+DIC!E68</f>
        <v>527102021</v>
      </c>
      <c r="F68" s="95">
        <f>+JUL!F68+AGO!F68+SEP!F68+OCT!F68+NOV!F68+DIC!F68</f>
        <v>20250613</v>
      </c>
      <c r="G68" s="95">
        <f>+JUL!G68+AGO!G68+SEP!G68+OCT!G68+NOV!G68+DIC!G68</f>
        <v>5184869</v>
      </c>
      <c r="H68" s="95">
        <f>+JUL!H68+AGO!H68+SEP!H68+OCT!H68+NOV!H68+DIC!H68</f>
        <v>40157091</v>
      </c>
      <c r="I68" s="95">
        <f>+JUL!I68+AGO!I68+SEP!I68+OCT!I68+NOV!I68+DIC!I68</f>
        <v>30347618</v>
      </c>
      <c r="J68" s="95">
        <f>+JUL!J68+AGO!J68+SEP!J68+OCT!J68+NOV!J68+DIC!J68</f>
        <v>16998633</v>
      </c>
      <c r="K68" s="95">
        <f>+JUL!K68+AGO!K68+SEP!K68+OCT!K68+NOV!K68+DIC!K68</f>
        <v>1330884</v>
      </c>
      <c r="L68" s="95">
        <f>+JUL!L68+AGO!L68+SEP!L68+OCT!L68+NOV!L68+DIC!L68</f>
        <v>79767296</v>
      </c>
      <c r="M68" s="9">
        <f t="shared" si="0"/>
        <v>1481310538</v>
      </c>
      <c r="O68" s="47"/>
    </row>
    <row r="69" spans="1:15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>
        <f>+M68-SUM(ACUMPAR!O23:O28)</f>
        <v>24409849</v>
      </c>
      <c r="N69" s="1" t="s">
        <v>9</v>
      </c>
      <c r="O69" s="47"/>
    </row>
    <row r="70" spans="1:15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5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/>
      <c r="O71" s="47"/>
    </row>
    <row r="72" spans="1:15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3"/>
    </row>
    <row r="73" spans="1:15" ht="13.5" thickTop="1"/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75" right="0.75" top="0.53" bottom="0.33" header="0" footer="0"/>
  <pageSetup scale="52" orientation="landscape" horizontalDpi="300" verticalDpi="300" r:id="rId1"/>
  <headerFooter alignWithMargins="0">
    <oddFooter>FEDERACION.xls&amp;RPágina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3">
    <pageSetUpPr fitToPage="1"/>
  </sheetPr>
  <dimension ref="A1:S94"/>
  <sheetViews>
    <sheetView view="pageBreakPreview" topLeftCell="A23" zoomScale="95" zoomScaleNormal="100" zoomScaleSheetLayoutView="95" workbookViewId="0">
      <selection activeCell="E68" sqref="E68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9.72656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2" width="18.7265625" style="12" customWidth="1"/>
    <col min="13" max="13" width="20.453125" style="12" customWidth="1"/>
    <col min="14" max="14" width="4" style="1" customWidth="1"/>
    <col min="15" max="15" width="1.26953125" style="1" customWidth="1"/>
    <col min="16" max="16" width="16.7265625" style="78" customWidth="1"/>
    <col min="17" max="17" width="11.453125" style="1"/>
    <col min="18" max="18" width="15" style="1" bestFit="1" customWidth="1"/>
    <col min="19" max="16384" width="11.453125" style="1"/>
  </cols>
  <sheetData>
    <row r="1" spans="1:19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9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9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9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9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9" ht="15.75" customHeight="1">
      <c r="A6" s="42"/>
      <c r="C6" s="141" t="s">
        <v>156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9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9">
      <c r="A8" s="42"/>
      <c r="C8" s="24"/>
      <c r="D8" s="20" t="s">
        <v>2</v>
      </c>
      <c r="E8" s="23" t="s">
        <v>87</v>
      </c>
      <c r="F8" s="20" t="s">
        <v>4</v>
      </c>
      <c r="G8" s="24" t="s">
        <v>98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9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  <c r="P9" s="78" t="s">
        <v>142</v>
      </c>
      <c r="R9" s="1" t="s">
        <v>143</v>
      </c>
      <c r="S9" s="1" t="s">
        <v>144</v>
      </c>
    </row>
    <row r="10" spans="1:19">
      <c r="A10" s="42"/>
      <c r="C10" s="5" t="s">
        <v>11</v>
      </c>
      <c r="D10" s="58" t="e">
        <f>+ACUMJUN!D10+ACUM2SEM!D10</f>
        <v>#REF!</v>
      </c>
      <c r="E10" s="58" t="e">
        <f>+ACUMJUN!E10+ACUM2SEM!E10</f>
        <v>#REF!</v>
      </c>
      <c r="F10" s="58" t="e">
        <f>+ACUMJUN!F10+ACUM2SEM!F10</f>
        <v>#REF!</v>
      </c>
      <c r="G10" s="58" t="e">
        <f>+ACUMJUN!G10+ACUM2SEM!G10</f>
        <v>#REF!</v>
      </c>
      <c r="H10" s="58" t="e">
        <f>+ACUMJUN!H10+ACUM2SEM!H10</f>
        <v>#REF!</v>
      </c>
      <c r="I10" s="58" t="e">
        <f>+ACUMJUN!I10+ACUM2SEM!I10</f>
        <v>#REF!</v>
      </c>
      <c r="J10" s="58" t="e">
        <f>+ACUMJUN!J10+ACUM2SEM!J10</f>
        <v>#REF!</v>
      </c>
      <c r="K10" s="58" t="e">
        <f>+ACUMJUN!K10+ACUM2SEM!K10</f>
        <v>#REF!</v>
      </c>
      <c r="L10" s="58" t="e">
        <f>+ACUMJUN!L10+ACUM2SEM!L10</f>
        <v>#REF!</v>
      </c>
      <c r="M10" s="7" t="e">
        <f t="shared" ref="M10:M41" si="0">SUM(D10:L10)</f>
        <v>#REF!</v>
      </c>
      <c r="O10" s="47"/>
      <c r="P10" s="78">
        <v>14349825</v>
      </c>
      <c r="Q10" s="94" t="e">
        <f>+P10-M10</f>
        <v>#REF!</v>
      </c>
      <c r="R10" s="78">
        <v>14349825</v>
      </c>
      <c r="S10" s="94" t="e">
        <f>+R10-M10</f>
        <v>#REF!</v>
      </c>
    </row>
    <row r="11" spans="1:19">
      <c r="A11" s="42"/>
      <c r="C11" s="5" t="s">
        <v>12</v>
      </c>
      <c r="D11" s="58" t="e">
        <f>+ACUMJUN!D11+ACUM2SEM!D11</f>
        <v>#REF!</v>
      </c>
      <c r="E11" s="58" t="e">
        <f>+ACUMJUN!E11+ACUM2SEM!E11</f>
        <v>#REF!</v>
      </c>
      <c r="F11" s="58" t="e">
        <f>+ACUMJUN!F11+ACUM2SEM!F11</f>
        <v>#REF!</v>
      </c>
      <c r="G11" s="58" t="e">
        <f>+ACUMJUN!G11+ACUM2SEM!G11</f>
        <v>#REF!</v>
      </c>
      <c r="H11" s="58" t="e">
        <f>+ACUMJUN!H11+ACUM2SEM!H11</f>
        <v>#REF!</v>
      </c>
      <c r="I11" s="58" t="e">
        <f>+ACUMJUN!I11+ACUM2SEM!I11</f>
        <v>#REF!</v>
      </c>
      <c r="J11" s="58" t="e">
        <f>+ACUMJUN!J11+ACUM2SEM!J11</f>
        <v>#REF!</v>
      </c>
      <c r="K11" s="58" t="e">
        <f>+ACUMJUN!K11+ACUM2SEM!K11</f>
        <v>#REF!</v>
      </c>
      <c r="L11" s="58" t="e">
        <f>+ACUMJUN!L11+ACUM2SEM!L11</f>
        <v>#REF!</v>
      </c>
      <c r="M11" s="7" t="e">
        <f t="shared" si="0"/>
        <v>#REF!</v>
      </c>
      <c r="O11" s="47"/>
      <c r="P11" s="78">
        <v>11729804</v>
      </c>
      <c r="Q11" s="94" t="e">
        <f t="shared" ref="Q11:Q67" si="1">+P11-M11</f>
        <v>#REF!</v>
      </c>
      <c r="R11" s="78">
        <v>11729804</v>
      </c>
      <c r="S11" s="94" t="e">
        <f t="shared" ref="S11:S67" si="2">+R11-M11</f>
        <v>#REF!</v>
      </c>
    </row>
    <row r="12" spans="1:19">
      <c r="A12" s="42"/>
      <c r="C12" s="5" t="s">
        <v>13</v>
      </c>
      <c r="D12" s="58" t="e">
        <f>+ACUMJUN!D12+ACUM2SEM!D12</f>
        <v>#REF!</v>
      </c>
      <c r="E12" s="58" t="e">
        <f>+ACUMJUN!E12+ACUM2SEM!E12</f>
        <v>#REF!</v>
      </c>
      <c r="F12" s="58" t="e">
        <f>+ACUMJUN!F12+ACUM2SEM!F12</f>
        <v>#REF!</v>
      </c>
      <c r="G12" s="58" t="e">
        <f>+ACUMJUN!G12+ACUM2SEM!G12</f>
        <v>#REF!</v>
      </c>
      <c r="H12" s="58" t="e">
        <f>+ACUMJUN!H12+ACUM2SEM!H12</f>
        <v>#REF!</v>
      </c>
      <c r="I12" s="58" t="e">
        <f>+ACUMJUN!I12+ACUM2SEM!I12</f>
        <v>#REF!</v>
      </c>
      <c r="J12" s="58" t="e">
        <f>+ACUMJUN!J12+ACUM2SEM!J12</f>
        <v>#REF!</v>
      </c>
      <c r="K12" s="58" t="e">
        <f>+ACUMJUN!K12+ACUM2SEM!K12</f>
        <v>#REF!</v>
      </c>
      <c r="L12" s="58" t="e">
        <f>+ACUMJUN!L12+ACUM2SEM!L12</f>
        <v>#REF!</v>
      </c>
      <c r="M12" s="7" t="e">
        <f t="shared" si="0"/>
        <v>#REF!</v>
      </c>
      <c r="O12" s="47"/>
      <c r="P12" s="78">
        <v>11174939</v>
      </c>
      <c r="Q12" s="94" t="e">
        <f t="shared" si="1"/>
        <v>#REF!</v>
      </c>
      <c r="R12" s="78">
        <v>11174939</v>
      </c>
      <c r="S12" s="94" t="e">
        <f t="shared" si="2"/>
        <v>#REF!</v>
      </c>
    </row>
    <row r="13" spans="1:19">
      <c r="A13" s="42"/>
      <c r="C13" s="5" t="s">
        <v>14</v>
      </c>
      <c r="D13" s="58" t="e">
        <f>+ACUMJUN!D13+ACUM2SEM!D13</f>
        <v>#REF!</v>
      </c>
      <c r="E13" s="58" t="e">
        <f>+ACUMJUN!E13+ACUM2SEM!E13</f>
        <v>#REF!</v>
      </c>
      <c r="F13" s="58" t="e">
        <f>+ACUMJUN!F13+ACUM2SEM!F13</f>
        <v>#REF!</v>
      </c>
      <c r="G13" s="58" t="e">
        <f>+ACUMJUN!G13+ACUM2SEM!G13</f>
        <v>#REF!</v>
      </c>
      <c r="H13" s="58" t="e">
        <f>+ACUMJUN!H13+ACUM2SEM!H13</f>
        <v>#REF!</v>
      </c>
      <c r="I13" s="58" t="e">
        <f>+ACUMJUN!I13+ACUM2SEM!I13</f>
        <v>#REF!</v>
      </c>
      <c r="J13" s="58" t="e">
        <f>+ACUMJUN!J13+ACUM2SEM!J13</f>
        <v>#REF!</v>
      </c>
      <c r="K13" s="58" t="e">
        <f>+ACUMJUN!K13+ACUM2SEM!K13</f>
        <v>#REF!</v>
      </c>
      <c r="L13" s="58" t="e">
        <f>+ACUMJUN!L13+ACUM2SEM!L13</f>
        <v>#REF!</v>
      </c>
      <c r="M13" s="7" t="e">
        <f t="shared" si="0"/>
        <v>#REF!</v>
      </c>
      <c r="O13" s="47"/>
      <c r="P13" s="78">
        <v>10824071</v>
      </c>
      <c r="Q13" s="94" t="e">
        <f t="shared" si="1"/>
        <v>#REF!</v>
      </c>
      <c r="R13" s="78">
        <v>10824071</v>
      </c>
      <c r="S13" s="94" t="e">
        <f t="shared" si="2"/>
        <v>#REF!</v>
      </c>
    </row>
    <row r="14" spans="1:19">
      <c r="A14" s="42"/>
      <c r="C14" s="5" t="s">
        <v>15</v>
      </c>
      <c r="D14" s="58" t="e">
        <f>+ACUMJUN!D14+ACUM2SEM!D14</f>
        <v>#REF!</v>
      </c>
      <c r="E14" s="58" t="e">
        <f>+ACUMJUN!E14+ACUM2SEM!E14</f>
        <v>#REF!</v>
      </c>
      <c r="F14" s="58" t="e">
        <f>+ACUMJUN!F14+ACUM2SEM!F14</f>
        <v>#REF!</v>
      </c>
      <c r="G14" s="58" t="e">
        <f>+ACUMJUN!G14+ACUM2SEM!G14</f>
        <v>#REF!</v>
      </c>
      <c r="H14" s="58" t="e">
        <f>+ACUMJUN!H14+ACUM2SEM!H14</f>
        <v>#REF!</v>
      </c>
      <c r="I14" s="58" t="e">
        <f>+ACUMJUN!I14+ACUM2SEM!I14</f>
        <v>#REF!</v>
      </c>
      <c r="J14" s="58" t="e">
        <f>+ACUMJUN!J14+ACUM2SEM!J14</f>
        <v>#REF!</v>
      </c>
      <c r="K14" s="58" t="e">
        <f>+ACUMJUN!K14+ACUM2SEM!K14</f>
        <v>#REF!</v>
      </c>
      <c r="L14" s="58" t="e">
        <f>+ACUMJUN!L14+ACUM2SEM!L14</f>
        <v>#REF!</v>
      </c>
      <c r="M14" s="7" t="e">
        <f t="shared" si="0"/>
        <v>#REF!</v>
      </c>
      <c r="O14" s="47"/>
      <c r="P14" s="78">
        <v>80672375</v>
      </c>
      <c r="Q14" s="94" t="e">
        <f t="shared" si="1"/>
        <v>#REF!</v>
      </c>
      <c r="R14" s="78">
        <v>80672375</v>
      </c>
      <c r="S14" s="94" t="e">
        <f t="shared" si="2"/>
        <v>#REF!</v>
      </c>
    </row>
    <row r="15" spans="1:19">
      <c r="A15" s="42"/>
      <c r="C15" s="5" t="s">
        <v>16</v>
      </c>
      <c r="D15" s="58" t="e">
        <f>+ACUMJUN!D15+ACUM2SEM!D15</f>
        <v>#REF!</v>
      </c>
      <c r="E15" s="58" t="e">
        <f>+ACUMJUN!E15+ACUM2SEM!E15</f>
        <v>#REF!</v>
      </c>
      <c r="F15" s="58" t="e">
        <f>+ACUMJUN!F15+ACUM2SEM!F15</f>
        <v>#REF!</v>
      </c>
      <c r="G15" s="58" t="e">
        <f>+ACUMJUN!G15+ACUM2SEM!G15</f>
        <v>#REF!</v>
      </c>
      <c r="H15" s="58" t="e">
        <f>+ACUMJUN!H15+ACUM2SEM!H15</f>
        <v>#REF!</v>
      </c>
      <c r="I15" s="58" t="e">
        <f>+ACUMJUN!I15+ACUM2SEM!I15</f>
        <v>#REF!</v>
      </c>
      <c r="J15" s="58" t="e">
        <f>+ACUMJUN!J15+ACUM2SEM!J15</f>
        <v>#REF!</v>
      </c>
      <c r="K15" s="58" t="e">
        <f>+ACUMJUN!K15+ACUM2SEM!K15</f>
        <v>#REF!</v>
      </c>
      <c r="L15" s="58" t="e">
        <f>+ACUMJUN!L15+ACUM2SEM!L15</f>
        <v>#REF!</v>
      </c>
      <c r="M15" s="7" t="e">
        <f t="shared" si="0"/>
        <v>#REF!</v>
      </c>
      <c r="O15" s="47"/>
      <c r="P15" s="78">
        <v>15276247</v>
      </c>
      <c r="Q15" s="94" t="e">
        <f t="shared" si="1"/>
        <v>#REF!</v>
      </c>
      <c r="R15" s="78">
        <v>15276247</v>
      </c>
      <c r="S15" s="94" t="e">
        <f t="shared" si="2"/>
        <v>#REF!</v>
      </c>
    </row>
    <row r="16" spans="1:19">
      <c r="A16" s="42"/>
      <c r="C16" s="5" t="s">
        <v>17</v>
      </c>
      <c r="D16" s="58" t="e">
        <f>+ACUMJUN!D16+ACUM2SEM!D16</f>
        <v>#REF!</v>
      </c>
      <c r="E16" s="58" t="e">
        <f>+ACUMJUN!E16+ACUM2SEM!E16</f>
        <v>#REF!</v>
      </c>
      <c r="F16" s="58" t="e">
        <f>+ACUMJUN!F16+ACUM2SEM!F16</f>
        <v>#REF!</v>
      </c>
      <c r="G16" s="58" t="e">
        <f>+ACUMJUN!G16+ACUM2SEM!G16</f>
        <v>#REF!</v>
      </c>
      <c r="H16" s="58" t="e">
        <f>+ACUMJUN!H16+ACUM2SEM!H16</f>
        <v>#REF!</v>
      </c>
      <c r="I16" s="58" t="e">
        <f>+ACUMJUN!I16+ACUM2SEM!I16</f>
        <v>#REF!</v>
      </c>
      <c r="J16" s="58" t="e">
        <f>+ACUMJUN!J16+ACUM2SEM!J16</f>
        <v>#REF!</v>
      </c>
      <c r="K16" s="58" t="e">
        <f>+ACUMJUN!K16+ACUM2SEM!K16</f>
        <v>#REF!</v>
      </c>
      <c r="L16" s="58" t="e">
        <f>+ACUMJUN!L16+ACUM2SEM!L16</f>
        <v>#REF!</v>
      </c>
      <c r="M16" s="7" t="e">
        <f t="shared" si="0"/>
        <v>#REF!</v>
      </c>
      <c r="O16" s="47"/>
      <c r="P16" s="78">
        <v>31275990</v>
      </c>
      <c r="Q16" s="94" t="e">
        <f t="shared" si="1"/>
        <v>#REF!</v>
      </c>
      <c r="R16" s="78">
        <v>31275990</v>
      </c>
      <c r="S16" s="94" t="e">
        <f t="shared" si="2"/>
        <v>#REF!</v>
      </c>
    </row>
    <row r="17" spans="1:19">
      <c r="A17" s="42"/>
      <c r="C17" s="5" t="s">
        <v>18</v>
      </c>
      <c r="D17" s="58" t="e">
        <f>+ACUMJUN!D17+ACUM2SEM!D17</f>
        <v>#REF!</v>
      </c>
      <c r="E17" s="58" t="e">
        <f>+ACUMJUN!E17+ACUM2SEM!E17</f>
        <v>#REF!</v>
      </c>
      <c r="F17" s="58" t="e">
        <f>+ACUMJUN!F17+ACUM2SEM!F17</f>
        <v>#REF!</v>
      </c>
      <c r="G17" s="58" t="e">
        <f>+ACUMJUN!G17+ACUM2SEM!G17</f>
        <v>#REF!</v>
      </c>
      <c r="H17" s="58" t="e">
        <f>+ACUMJUN!H17+ACUM2SEM!H17</f>
        <v>#REF!</v>
      </c>
      <c r="I17" s="58" t="e">
        <f>+ACUMJUN!I17+ACUM2SEM!I17</f>
        <v>#REF!</v>
      </c>
      <c r="J17" s="58" t="e">
        <f>+ACUMJUN!J17+ACUM2SEM!J17</f>
        <v>#REF!</v>
      </c>
      <c r="K17" s="58" t="e">
        <f>+ACUMJUN!K17+ACUM2SEM!K17</f>
        <v>#REF!</v>
      </c>
      <c r="L17" s="58" t="e">
        <f>+ACUMJUN!L17+ACUM2SEM!L17</f>
        <v>#REF!</v>
      </c>
      <c r="M17" s="7" t="e">
        <f t="shared" si="0"/>
        <v>#REF!</v>
      </c>
      <c r="O17" s="47"/>
      <c r="P17" s="78">
        <v>19779204</v>
      </c>
      <c r="Q17" s="94" t="e">
        <f t="shared" si="1"/>
        <v>#REF!</v>
      </c>
      <c r="R17" s="78">
        <v>19779204</v>
      </c>
      <c r="S17" s="94" t="e">
        <f t="shared" si="2"/>
        <v>#REF!</v>
      </c>
    </row>
    <row r="18" spans="1:19">
      <c r="A18" s="42"/>
      <c r="C18" s="5" t="s">
        <v>19</v>
      </c>
      <c r="D18" s="58" t="e">
        <f>+ACUMJUN!D18+ACUM2SEM!D18</f>
        <v>#REF!</v>
      </c>
      <c r="E18" s="58" t="e">
        <f>+ACUMJUN!E18+ACUM2SEM!E18</f>
        <v>#REF!</v>
      </c>
      <c r="F18" s="58" t="e">
        <f>+ACUMJUN!F18+ACUM2SEM!F18</f>
        <v>#REF!</v>
      </c>
      <c r="G18" s="58" t="e">
        <f>+ACUMJUN!G18+ACUM2SEM!G18</f>
        <v>#REF!</v>
      </c>
      <c r="H18" s="58" t="e">
        <f>+ACUMJUN!H18+ACUM2SEM!H18</f>
        <v>#REF!</v>
      </c>
      <c r="I18" s="58" t="e">
        <f>+ACUMJUN!I18+ACUM2SEM!I18</f>
        <v>#REF!</v>
      </c>
      <c r="J18" s="58" t="e">
        <f>+ACUMJUN!J18+ACUM2SEM!J18</f>
        <v>#REF!</v>
      </c>
      <c r="K18" s="58" t="e">
        <f>+ACUMJUN!K18+ACUM2SEM!K18</f>
        <v>#REF!</v>
      </c>
      <c r="L18" s="58" t="e">
        <f>+ACUMJUN!L18+ACUM2SEM!L18</f>
        <v>#REF!</v>
      </c>
      <c r="M18" s="7" t="e">
        <f t="shared" si="0"/>
        <v>#REF!</v>
      </c>
      <c r="O18" s="47"/>
      <c r="P18" s="78">
        <v>33004541</v>
      </c>
      <c r="Q18" s="94" t="e">
        <f t="shared" si="1"/>
        <v>#REF!</v>
      </c>
      <c r="R18" s="78">
        <v>33004541</v>
      </c>
      <c r="S18" s="94" t="e">
        <f t="shared" si="2"/>
        <v>#REF!</v>
      </c>
    </row>
    <row r="19" spans="1:19">
      <c r="A19" s="42"/>
      <c r="C19" s="5" t="s">
        <v>20</v>
      </c>
      <c r="D19" s="58" t="e">
        <f>+ACUMJUN!D19+ACUM2SEM!D19</f>
        <v>#REF!</v>
      </c>
      <c r="E19" s="58" t="e">
        <f>+ACUMJUN!E19+ACUM2SEM!E19</f>
        <v>#REF!</v>
      </c>
      <c r="F19" s="58" t="e">
        <f>+ACUMJUN!F19+ACUM2SEM!F19</f>
        <v>#REF!</v>
      </c>
      <c r="G19" s="58" t="e">
        <f>+ACUMJUN!G19+ACUM2SEM!G19</f>
        <v>#REF!</v>
      </c>
      <c r="H19" s="58" t="e">
        <f>+ACUMJUN!H19+ACUM2SEM!H19</f>
        <v>#REF!</v>
      </c>
      <c r="I19" s="58" t="e">
        <f>+ACUMJUN!I19+ACUM2SEM!I19</f>
        <v>#REF!</v>
      </c>
      <c r="J19" s="58" t="e">
        <f>+ACUMJUN!J19+ACUM2SEM!J19</f>
        <v>#REF!</v>
      </c>
      <c r="K19" s="58" t="e">
        <f>+ACUMJUN!K19+ACUM2SEM!K19</f>
        <v>#REF!</v>
      </c>
      <c r="L19" s="58" t="e">
        <f>+ACUMJUN!L19+ACUM2SEM!L19</f>
        <v>#REF!</v>
      </c>
      <c r="M19" s="7" t="e">
        <f t="shared" si="0"/>
        <v>#REF!</v>
      </c>
      <c r="O19" s="47"/>
      <c r="P19" s="78">
        <v>7624720</v>
      </c>
      <c r="Q19" s="94" t="e">
        <f t="shared" si="1"/>
        <v>#REF!</v>
      </c>
      <c r="R19" s="78">
        <v>7624720</v>
      </c>
      <c r="S19" s="94" t="e">
        <f t="shared" si="2"/>
        <v>#REF!</v>
      </c>
    </row>
    <row r="20" spans="1:19">
      <c r="A20" s="42"/>
      <c r="C20" s="5" t="s">
        <v>21</v>
      </c>
      <c r="D20" s="58" t="e">
        <f>+ACUMJUN!D20+ACUM2SEM!D20</f>
        <v>#REF!</v>
      </c>
      <c r="E20" s="58" t="e">
        <f>+ACUMJUN!E20+ACUM2SEM!E20</f>
        <v>#REF!</v>
      </c>
      <c r="F20" s="58" t="e">
        <f>+ACUMJUN!F20+ACUM2SEM!F20</f>
        <v>#REF!</v>
      </c>
      <c r="G20" s="58" t="e">
        <f>+ACUMJUN!G20+ACUM2SEM!G20</f>
        <v>#REF!</v>
      </c>
      <c r="H20" s="58" t="e">
        <f>+ACUMJUN!H20+ACUM2SEM!H20</f>
        <v>#REF!</v>
      </c>
      <c r="I20" s="58" t="e">
        <f>+ACUMJUN!I20+ACUM2SEM!I20</f>
        <v>#REF!</v>
      </c>
      <c r="J20" s="58" t="e">
        <f>+ACUMJUN!J20+ACUM2SEM!J20</f>
        <v>#REF!</v>
      </c>
      <c r="K20" s="58" t="e">
        <f>+ACUMJUN!K20+ACUM2SEM!K20</f>
        <v>#REF!</v>
      </c>
      <c r="L20" s="58" t="e">
        <f>+ACUMJUN!L20+ACUM2SEM!L20</f>
        <v>#REF!</v>
      </c>
      <c r="M20" s="7" t="e">
        <f t="shared" si="0"/>
        <v>#REF!</v>
      </c>
      <c r="O20" s="47"/>
      <c r="P20" s="78">
        <v>8456420</v>
      </c>
      <c r="Q20" s="94" t="e">
        <f t="shared" si="1"/>
        <v>#REF!</v>
      </c>
      <c r="R20" s="78">
        <v>8456420</v>
      </c>
      <c r="S20" s="94" t="e">
        <f t="shared" si="2"/>
        <v>#REF!</v>
      </c>
    </row>
    <row r="21" spans="1:19">
      <c r="A21" s="42"/>
      <c r="C21" s="5" t="s">
        <v>22</v>
      </c>
      <c r="D21" s="58" t="e">
        <f>+ACUMJUN!D21+ACUM2SEM!D21</f>
        <v>#REF!</v>
      </c>
      <c r="E21" s="58" t="e">
        <f>+ACUMJUN!E21+ACUM2SEM!E21</f>
        <v>#REF!</v>
      </c>
      <c r="F21" s="58" t="e">
        <f>+ACUMJUN!F21+ACUM2SEM!F21</f>
        <v>#REF!</v>
      </c>
      <c r="G21" s="58" t="e">
        <f>+ACUMJUN!G21+ACUM2SEM!G21</f>
        <v>#REF!</v>
      </c>
      <c r="H21" s="58" t="e">
        <f>+ACUMJUN!H21+ACUM2SEM!H21</f>
        <v>#REF!</v>
      </c>
      <c r="I21" s="58" t="e">
        <f>+ACUMJUN!I21+ACUM2SEM!I21</f>
        <v>#REF!</v>
      </c>
      <c r="J21" s="58" t="e">
        <f>+ACUMJUN!J21+ACUM2SEM!J21</f>
        <v>#REF!</v>
      </c>
      <c r="K21" s="58" t="e">
        <f>+ACUMJUN!K21+ACUM2SEM!K21</f>
        <v>#REF!</v>
      </c>
      <c r="L21" s="58" t="e">
        <f>+ACUMJUN!L21+ACUM2SEM!L21</f>
        <v>#REF!</v>
      </c>
      <c r="M21" s="7" t="e">
        <f t="shared" si="0"/>
        <v>#REF!</v>
      </c>
      <c r="O21" s="47"/>
      <c r="P21" s="78">
        <v>374098315</v>
      </c>
      <c r="Q21" s="94" t="e">
        <f t="shared" si="1"/>
        <v>#REF!</v>
      </c>
      <c r="R21" s="78">
        <v>374098315</v>
      </c>
      <c r="S21" s="94" t="e">
        <f t="shared" si="2"/>
        <v>#REF!</v>
      </c>
    </row>
    <row r="22" spans="1:19">
      <c r="A22" s="42"/>
      <c r="C22" s="5" t="s">
        <v>23</v>
      </c>
      <c r="D22" s="58" t="e">
        <f>+ACUMJUN!D22+ACUM2SEM!D22</f>
        <v>#REF!</v>
      </c>
      <c r="E22" s="58" t="e">
        <f>+ACUMJUN!E22+ACUM2SEM!E22</f>
        <v>#REF!</v>
      </c>
      <c r="F22" s="58" t="e">
        <f>+ACUMJUN!F22+ACUM2SEM!F22</f>
        <v>#REF!</v>
      </c>
      <c r="G22" s="58" t="e">
        <f>+ACUMJUN!G22+ACUM2SEM!G22</f>
        <v>#REF!</v>
      </c>
      <c r="H22" s="58" t="e">
        <f>+ACUMJUN!H22+ACUM2SEM!H22</f>
        <v>#REF!</v>
      </c>
      <c r="I22" s="58" t="e">
        <f>+ACUMJUN!I22+ACUM2SEM!I22</f>
        <v>#REF!</v>
      </c>
      <c r="J22" s="58" t="e">
        <f>+ACUMJUN!J22+ACUM2SEM!J22</f>
        <v>#REF!</v>
      </c>
      <c r="K22" s="58" t="e">
        <f>+ACUMJUN!K22+ACUM2SEM!K22</f>
        <v>#REF!</v>
      </c>
      <c r="L22" s="58" t="e">
        <f>+ACUMJUN!L22+ACUM2SEM!L22</f>
        <v>#REF!</v>
      </c>
      <c r="M22" s="7" t="e">
        <f t="shared" si="0"/>
        <v>#REF!</v>
      </c>
      <c r="O22" s="47"/>
      <c r="P22" s="78">
        <v>19197083</v>
      </c>
      <c r="Q22" s="94" t="e">
        <f t="shared" si="1"/>
        <v>#REF!</v>
      </c>
      <c r="R22" s="78">
        <v>19197083</v>
      </c>
      <c r="S22" s="94" t="e">
        <f t="shared" si="2"/>
        <v>#REF!</v>
      </c>
    </row>
    <row r="23" spans="1:19">
      <c r="A23" s="42"/>
      <c r="C23" s="5" t="s">
        <v>24</v>
      </c>
      <c r="D23" s="58" t="e">
        <f>+ACUMJUN!D23+ACUM2SEM!D23</f>
        <v>#REF!</v>
      </c>
      <c r="E23" s="58" t="e">
        <f>+ACUMJUN!E23+ACUM2SEM!E23</f>
        <v>#REF!</v>
      </c>
      <c r="F23" s="58" t="e">
        <f>+ACUMJUN!F23+ACUM2SEM!F23</f>
        <v>#REF!</v>
      </c>
      <c r="G23" s="58" t="e">
        <f>+ACUMJUN!G23+ACUM2SEM!G23</f>
        <v>#REF!</v>
      </c>
      <c r="H23" s="58" t="e">
        <f>+ACUMJUN!H23+ACUM2SEM!H23</f>
        <v>#REF!</v>
      </c>
      <c r="I23" s="58" t="e">
        <f>+ACUMJUN!I23+ACUM2SEM!I23</f>
        <v>#REF!</v>
      </c>
      <c r="J23" s="58" t="e">
        <f>+ACUMJUN!J23+ACUM2SEM!J23</f>
        <v>#REF!</v>
      </c>
      <c r="K23" s="58" t="e">
        <f>+ACUMJUN!K23+ACUM2SEM!K23</f>
        <v>#REF!</v>
      </c>
      <c r="L23" s="58" t="e">
        <f>+ACUMJUN!L23+ACUM2SEM!L23</f>
        <v>#REF!</v>
      </c>
      <c r="M23" s="7" t="e">
        <f t="shared" si="0"/>
        <v>#REF!</v>
      </c>
      <c r="O23" s="47"/>
      <c r="P23" s="78">
        <v>13344908</v>
      </c>
      <c r="Q23" s="94" t="e">
        <f t="shared" si="1"/>
        <v>#REF!</v>
      </c>
      <c r="R23" s="78">
        <v>13344908</v>
      </c>
      <c r="S23" s="94" t="e">
        <f t="shared" si="2"/>
        <v>#REF!</v>
      </c>
    </row>
    <row r="24" spans="1:19">
      <c r="A24" s="42"/>
      <c r="C24" s="5" t="s">
        <v>25</v>
      </c>
      <c r="D24" s="58" t="e">
        <f>+ACUMJUN!D24+ACUM2SEM!D24</f>
        <v>#REF!</v>
      </c>
      <c r="E24" s="58" t="e">
        <f>+ACUMJUN!E24+ACUM2SEM!E24</f>
        <v>#REF!</v>
      </c>
      <c r="F24" s="58" t="e">
        <f>+ACUMJUN!F24+ACUM2SEM!F24</f>
        <v>#REF!</v>
      </c>
      <c r="G24" s="58" t="e">
        <f>+ACUMJUN!G24+ACUM2SEM!G24</f>
        <v>#REF!</v>
      </c>
      <c r="H24" s="58" t="e">
        <f>+ACUMJUN!H24+ACUM2SEM!H24</f>
        <v>#REF!</v>
      </c>
      <c r="I24" s="58" t="e">
        <f>+ACUMJUN!I24+ACUM2SEM!I24</f>
        <v>#REF!</v>
      </c>
      <c r="J24" s="58" t="e">
        <f>+ACUMJUN!J24+ACUM2SEM!J24</f>
        <v>#REF!</v>
      </c>
      <c r="K24" s="58" t="e">
        <f>+ACUMJUN!K24+ACUM2SEM!K24</f>
        <v>#REF!</v>
      </c>
      <c r="L24" s="58" t="e">
        <f>+ACUMJUN!L24+ACUM2SEM!L24</f>
        <v>#REF!</v>
      </c>
      <c r="M24" s="7" t="e">
        <f t="shared" si="0"/>
        <v>#REF!</v>
      </c>
      <c r="O24" s="47"/>
      <c r="P24" s="78">
        <v>50773890</v>
      </c>
      <c r="Q24" s="94" t="e">
        <f t="shared" si="1"/>
        <v>#REF!</v>
      </c>
      <c r="R24" s="78">
        <v>50773890</v>
      </c>
      <c r="S24" s="94" t="e">
        <f t="shared" si="2"/>
        <v>#REF!</v>
      </c>
    </row>
    <row r="25" spans="1:19">
      <c r="A25" s="42"/>
      <c r="C25" s="5" t="s">
        <v>26</v>
      </c>
      <c r="D25" s="58" t="e">
        <f>+ACUMJUN!D25+ACUM2SEM!D25</f>
        <v>#REF!</v>
      </c>
      <c r="E25" s="58" t="e">
        <f>+ACUMJUN!E25+ACUM2SEM!E25</f>
        <v>#REF!</v>
      </c>
      <c r="F25" s="58" t="e">
        <f>+ACUMJUN!F25+ACUM2SEM!F25</f>
        <v>#REF!</v>
      </c>
      <c r="G25" s="58" t="e">
        <f>+ACUMJUN!G25+ACUM2SEM!G25</f>
        <v>#REF!</v>
      </c>
      <c r="H25" s="58" t="e">
        <f>+ACUMJUN!H25+ACUM2SEM!H25</f>
        <v>#REF!</v>
      </c>
      <c r="I25" s="58" t="e">
        <f>+ACUMJUN!I25+ACUM2SEM!I25</f>
        <v>#REF!</v>
      </c>
      <c r="J25" s="58" t="e">
        <f>+ACUMJUN!J25+ACUM2SEM!J25</f>
        <v>#REF!</v>
      </c>
      <c r="K25" s="58" t="e">
        <f>+ACUMJUN!K25+ACUM2SEM!K25</f>
        <v>#REF!</v>
      </c>
      <c r="L25" s="58" t="e">
        <f>+ACUMJUN!L25+ACUM2SEM!L25</f>
        <v>#REF!</v>
      </c>
      <c r="M25" s="7" t="e">
        <f t="shared" si="0"/>
        <v>#REF!</v>
      </c>
      <c r="O25" s="47"/>
      <c r="P25" s="78">
        <v>33077615</v>
      </c>
      <c r="Q25" s="94" t="e">
        <f t="shared" si="1"/>
        <v>#REF!</v>
      </c>
      <c r="R25" s="78">
        <v>33077615</v>
      </c>
      <c r="S25" s="94" t="e">
        <f t="shared" si="2"/>
        <v>#REF!</v>
      </c>
    </row>
    <row r="26" spans="1:19">
      <c r="A26" s="42"/>
      <c r="C26" s="5" t="s">
        <v>27</v>
      </c>
      <c r="D26" s="58" t="e">
        <f>+ACUMJUN!D26+ACUM2SEM!D26</f>
        <v>#REF!</v>
      </c>
      <c r="E26" s="58" t="e">
        <f>+ACUMJUN!E26+ACUM2SEM!E26</f>
        <v>#REF!</v>
      </c>
      <c r="F26" s="58" t="e">
        <f>+ACUMJUN!F26+ACUM2SEM!F26</f>
        <v>#REF!</v>
      </c>
      <c r="G26" s="58" t="e">
        <f>+ACUMJUN!G26+ACUM2SEM!G26</f>
        <v>#REF!</v>
      </c>
      <c r="H26" s="58" t="e">
        <f>+ACUMJUN!H26+ACUM2SEM!H26</f>
        <v>#REF!</v>
      </c>
      <c r="I26" s="58" t="e">
        <f>+ACUMJUN!I26+ACUM2SEM!I26</f>
        <v>#REF!</v>
      </c>
      <c r="J26" s="58" t="e">
        <f>+ACUMJUN!J26+ACUM2SEM!J26</f>
        <v>#REF!</v>
      </c>
      <c r="K26" s="58" t="e">
        <f>+ACUMJUN!K26+ACUM2SEM!K26</f>
        <v>#REF!</v>
      </c>
      <c r="L26" s="58" t="e">
        <f>+ACUMJUN!L26+ACUM2SEM!L26</f>
        <v>#REF!</v>
      </c>
      <c r="M26" s="7" t="e">
        <f t="shared" si="0"/>
        <v>#REF!</v>
      </c>
      <c r="O26" s="47"/>
      <c r="P26" s="78">
        <v>325414261</v>
      </c>
      <c r="Q26" s="94" t="e">
        <f t="shared" si="1"/>
        <v>#REF!</v>
      </c>
      <c r="R26" s="78">
        <v>325414261</v>
      </c>
      <c r="S26" s="94" t="e">
        <f t="shared" si="2"/>
        <v>#REF!</v>
      </c>
    </row>
    <row r="27" spans="1:19">
      <c r="A27" s="42"/>
      <c r="C27" s="5" t="s">
        <v>28</v>
      </c>
      <c r="D27" s="58" t="e">
        <f>+ACUMJUN!D27+ACUM2SEM!D27</f>
        <v>#REF!</v>
      </c>
      <c r="E27" s="58" t="e">
        <f>+ACUMJUN!E27+ACUM2SEM!E27</f>
        <v>#REF!</v>
      </c>
      <c r="F27" s="58" t="e">
        <f>+ACUMJUN!F27+ACUM2SEM!F27</f>
        <v>#REF!</v>
      </c>
      <c r="G27" s="58" t="e">
        <f>+ACUMJUN!G27+ACUM2SEM!G27</f>
        <v>#REF!</v>
      </c>
      <c r="H27" s="58" t="e">
        <f>+ACUMJUN!H27+ACUM2SEM!H27</f>
        <v>#REF!</v>
      </c>
      <c r="I27" s="58" t="e">
        <f>+ACUMJUN!I27+ACUM2SEM!I27</f>
        <v>#REF!</v>
      </c>
      <c r="J27" s="58" t="e">
        <f>+ACUMJUN!J27+ACUM2SEM!J27</f>
        <v>#REF!</v>
      </c>
      <c r="K27" s="58" t="e">
        <f>+ACUMJUN!K27+ACUM2SEM!K27</f>
        <v>#REF!</v>
      </c>
      <c r="L27" s="58" t="e">
        <f>+ACUMJUN!L27+ACUM2SEM!L27</f>
        <v>#REF!</v>
      </c>
      <c r="M27" s="7" t="e">
        <f t="shared" si="0"/>
        <v>#REF!</v>
      </c>
      <c r="O27" s="47"/>
      <c r="P27" s="78">
        <v>12835754</v>
      </c>
      <c r="Q27" s="94" t="e">
        <f t="shared" si="1"/>
        <v>#REF!</v>
      </c>
      <c r="R27" s="78">
        <v>12835754</v>
      </c>
      <c r="S27" s="94" t="e">
        <f t="shared" si="2"/>
        <v>#REF!</v>
      </c>
    </row>
    <row r="28" spans="1:19">
      <c r="A28" s="42"/>
      <c r="C28" s="5" t="s">
        <v>29</v>
      </c>
      <c r="D28" s="58" t="e">
        <f>+ACUMJUN!D28+ACUM2SEM!D28</f>
        <v>#REF!</v>
      </c>
      <c r="E28" s="58" t="e">
        <f>+ACUMJUN!E28+ACUM2SEM!E28</f>
        <v>#REF!</v>
      </c>
      <c r="F28" s="58" t="e">
        <f>+ACUMJUN!F28+ACUM2SEM!F28</f>
        <v>#REF!</v>
      </c>
      <c r="G28" s="58" t="e">
        <f>+ACUMJUN!G28+ACUM2SEM!G28</f>
        <v>#REF!</v>
      </c>
      <c r="H28" s="58" t="e">
        <f>+ACUMJUN!H28+ACUM2SEM!H28</f>
        <v>#REF!</v>
      </c>
      <c r="I28" s="58" t="e">
        <f>+ACUMJUN!I28+ACUM2SEM!I28</f>
        <v>#REF!</v>
      </c>
      <c r="J28" s="58" t="e">
        <f>+ACUMJUN!J28+ACUM2SEM!J28</f>
        <v>#REF!</v>
      </c>
      <c r="K28" s="58" t="e">
        <f>+ACUMJUN!K28+ACUM2SEM!K28</f>
        <v>#REF!</v>
      </c>
      <c r="L28" s="58" t="e">
        <f>+ACUMJUN!L28+ACUM2SEM!L28</f>
        <v>#REF!</v>
      </c>
      <c r="M28" s="7" t="e">
        <f t="shared" si="0"/>
        <v>#REF!</v>
      </c>
      <c r="O28" s="47"/>
      <c r="P28" s="78">
        <v>51294296</v>
      </c>
      <c r="Q28" s="94" t="e">
        <f t="shared" si="1"/>
        <v>#REF!</v>
      </c>
      <c r="R28" s="78">
        <v>51294296</v>
      </c>
      <c r="S28" s="94" t="e">
        <f t="shared" si="2"/>
        <v>#REF!</v>
      </c>
    </row>
    <row r="29" spans="1:19">
      <c r="A29" s="42"/>
      <c r="C29" s="5" t="s">
        <v>30</v>
      </c>
      <c r="D29" s="58" t="e">
        <f>+ACUMJUN!D29+ACUM2SEM!D29</f>
        <v>#REF!</v>
      </c>
      <c r="E29" s="58" t="e">
        <f>+ACUMJUN!E29+ACUM2SEM!E29</f>
        <v>#REF!</v>
      </c>
      <c r="F29" s="58" t="e">
        <f>+ACUMJUN!F29+ACUM2SEM!F29</f>
        <v>#REF!</v>
      </c>
      <c r="G29" s="58" t="e">
        <f>+ACUMJUN!G29+ACUM2SEM!G29</f>
        <v>#REF!</v>
      </c>
      <c r="H29" s="58" t="e">
        <f>+ACUMJUN!H29+ACUM2SEM!H29</f>
        <v>#REF!</v>
      </c>
      <c r="I29" s="58" t="e">
        <f>+ACUMJUN!I29+ACUM2SEM!I29</f>
        <v>#REF!</v>
      </c>
      <c r="J29" s="58" t="e">
        <f>+ACUMJUN!J29+ACUM2SEM!J29</f>
        <v>#REF!</v>
      </c>
      <c r="K29" s="58" t="e">
        <f>+ACUMJUN!K29+ACUM2SEM!K29</f>
        <v>#REF!</v>
      </c>
      <c r="L29" s="58" t="e">
        <f>+ACUMJUN!L29+ACUM2SEM!L29</f>
        <v>#REF!</v>
      </c>
      <c r="M29" s="7" t="e">
        <f t="shared" si="0"/>
        <v>#REF!</v>
      </c>
      <c r="O29" s="47"/>
      <c r="P29" s="78">
        <v>124312404</v>
      </c>
      <c r="Q29" s="94" t="e">
        <f t="shared" si="1"/>
        <v>#REF!</v>
      </c>
      <c r="R29" s="78">
        <v>124312404</v>
      </c>
      <c r="S29" s="94" t="e">
        <f t="shared" si="2"/>
        <v>#REF!</v>
      </c>
    </row>
    <row r="30" spans="1:19">
      <c r="A30" s="42"/>
      <c r="C30" s="5" t="s">
        <v>31</v>
      </c>
      <c r="D30" s="58" t="e">
        <f>+ACUMJUN!D30+ACUM2SEM!D30</f>
        <v>#REF!</v>
      </c>
      <c r="E30" s="58" t="e">
        <f>+ACUMJUN!E30+ACUM2SEM!E30</f>
        <v>#REF!</v>
      </c>
      <c r="F30" s="58" t="e">
        <f>+ACUMJUN!F30+ACUM2SEM!F30</f>
        <v>#REF!</v>
      </c>
      <c r="G30" s="58" t="e">
        <f>+ACUMJUN!G30+ACUM2SEM!G30</f>
        <v>#REF!</v>
      </c>
      <c r="H30" s="58" t="e">
        <f>+ACUMJUN!H30+ACUM2SEM!H30</f>
        <v>#REF!</v>
      </c>
      <c r="I30" s="58" t="e">
        <f>+ACUMJUN!I30+ACUM2SEM!I30</f>
        <v>#REF!</v>
      </c>
      <c r="J30" s="58" t="e">
        <f>+ACUMJUN!J30+ACUM2SEM!J30</f>
        <v>#REF!</v>
      </c>
      <c r="K30" s="58" t="e">
        <f>+ACUMJUN!K30+ACUM2SEM!K30</f>
        <v>#REF!</v>
      </c>
      <c r="L30" s="58" t="e">
        <f>+ACUMJUN!L30+ACUM2SEM!L30</f>
        <v>#REF!</v>
      </c>
      <c r="M30" s="7" t="e">
        <f t="shared" si="0"/>
        <v>#REF!</v>
      </c>
      <c r="O30" s="47"/>
      <c r="P30" s="78">
        <v>14301805</v>
      </c>
      <c r="Q30" s="94" t="e">
        <f t="shared" si="1"/>
        <v>#REF!</v>
      </c>
      <c r="R30" s="78">
        <v>14301805</v>
      </c>
      <c r="S30" s="94" t="e">
        <f t="shared" si="2"/>
        <v>#REF!</v>
      </c>
    </row>
    <row r="31" spans="1:19">
      <c r="A31" s="42"/>
      <c r="C31" s="5" t="s">
        <v>32</v>
      </c>
      <c r="D31" s="58" t="e">
        <f>+ACUMJUN!D31+ACUM2SEM!D31</f>
        <v>#REF!</v>
      </c>
      <c r="E31" s="58" t="e">
        <f>+ACUMJUN!E31+ACUM2SEM!E31</f>
        <v>#REF!</v>
      </c>
      <c r="F31" s="58" t="e">
        <f>+ACUMJUN!F31+ACUM2SEM!F31</f>
        <v>#REF!</v>
      </c>
      <c r="G31" s="58" t="e">
        <f>+ACUMJUN!G31+ACUM2SEM!G31</f>
        <v>#REF!</v>
      </c>
      <c r="H31" s="58" t="e">
        <f>+ACUMJUN!H31+ACUM2SEM!H31</f>
        <v>#REF!</v>
      </c>
      <c r="I31" s="58" t="e">
        <f>+ACUMJUN!I31+ACUM2SEM!I31</f>
        <v>#REF!</v>
      </c>
      <c r="J31" s="58" t="e">
        <f>+ACUMJUN!J31+ACUM2SEM!J31</f>
        <v>#REF!</v>
      </c>
      <c r="K31" s="58" t="e">
        <f>+ACUMJUN!K31+ACUM2SEM!K31</f>
        <v>#REF!</v>
      </c>
      <c r="L31" s="58" t="e">
        <f>+ACUMJUN!L31+ACUM2SEM!L31</f>
        <v>#REF!</v>
      </c>
      <c r="M31" s="7" t="e">
        <f t="shared" si="0"/>
        <v>#REF!</v>
      </c>
      <c r="O31" s="47"/>
      <c r="P31" s="78">
        <v>35737485</v>
      </c>
      <c r="Q31" s="94" t="e">
        <f t="shared" si="1"/>
        <v>#REF!</v>
      </c>
      <c r="R31" s="78">
        <v>35737485</v>
      </c>
      <c r="S31" s="94" t="e">
        <f t="shared" si="2"/>
        <v>#REF!</v>
      </c>
    </row>
    <row r="32" spans="1:19">
      <c r="A32" s="42"/>
      <c r="C32" s="5" t="s">
        <v>33</v>
      </c>
      <c r="D32" s="58" t="e">
        <f>+ACUMJUN!D32+ACUM2SEM!D32</f>
        <v>#REF!</v>
      </c>
      <c r="E32" s="58" t="e">
        <f>+ACUMJUN!E32+ACUM2SEM!E32</f>
        <v>#REF!</v>
      </c>
      <c r="F32" s="58" t="e">
        <f>+ACUMJUN!F32+ACUM2SEM!F32</f>
        <v>#REF!</v>
      </c>
      <c r="G32" s="58" t="e">
        <f>+ACUMJUN!G32+ACUM2SEM!G32</f>
        <v>#REF!</v>
      </c>
      <c r="H32" s="58" t="e">
        <f>+ACUMJUN!H32+ACUM2SEM!H32</f>
        <v>#REF!</v>
      </c>
      <c r="I32" s="58" t="e">
        <f>+ACUMJUN!I32+ACUM2SEM!I32</f>
        <v>#REF!</v>
      </c>
      <c r="J32" s="58" t="e">
        <f>+ACUMJUN!J32+ACUM2SEM!J32</f>
        <v>#REF!</v>
      </c>
      <c r="K32" s="58" t="e">
        <f>+ACUMJUN!K32+ACUM2SEM!K32</f>
        <v>#REF!</v>
      </c>
      <c r="L32" s="58" t="e">
        <f>+ACUMJUN!L32+ACUM2SEM!L32</f>
        <v>#REF!</v>
      </c>
      <c r="M32" s="7" t="e">
        <f t="shared" si="0"/>
        <v>#REF!</v>
      </c>
      <c r="O32" s="47"/>
      <c r="P32" s="78">
        <v>32559123</v>
      </c>
      <c r="Q32" s="94" t="e">
        <f t="shared" si="1"/>
        <v>#REF!</v>
      </c>
      <c r="R32" s="78">
        <v>32559123</v>
      </c>
      <c r="S32" s="94" t="e">
        <f t="shared" si="2"/>
        <v>#REF!</v>
      </c>
    </row>
    <row r="33" spans="1:19">
      <c r="A33" s="42"/>
      <c r="C33" s="5" t="s">
        <v>34</v>
      </c>
      <c r="D33" s="58" t="e">
        <f>+ACUMJUN!D33+ACUM2SEM!D33</f>
        <v>#REF!</v>
      </c>
      <c r="E33" s="58" t="e">
        <f>+ACUMJUN!E33+ACUM2SEM!E33</f>
        <v>#REF!</v>
      </c>
      <c r="F33" s="58" t="e">
        <f>+ACUMJUN!F33+ACUM2SEM!F33</f>
        <v>#REF!</v>
      </c>
      <c r="G33" s="58" t="e">
        <f>+ACUMJUN!G33+ACUM2SEM!G33</f>
        <v>#REF!</v>
      </c>
      <c r="H33" s="58" t="e">
        <f>+ACUMJUN!H33+ACUM2SEM!H33</f>
        <v>#REF!</v>
      </c>
      <c r="I33" s="58" t="e">
        <f>+ACUMJUN!I33+ACUM2SEM!I33</f>
        <v>#REF!</v>
      </c>
      <c r="J33" s="58" t="e">
        <f>+ACUMJUN!J33+ACUM2SEM!J33</f>
        <v>#REF!</v>
      </c>
      <c r="K33" s="58" t="e">
        <f>+ACUMJUN!K33+ACUM2SEM!K33</f>
        <v>#REF!</v>
      </c>
      <c r="L33" s="58" t="e">
        <f>+ACUMJUN!L33+ACUM2SEM!L33</f>
        <v>#REF!</v>
      </c>
      <c r="M33" s="7" t="e">
        <f t="shared" si="0"/>
        <v>#REF!</v>
      </c>
      <c r="O33" s="47"/>
      <c r="P33" s="78">
        <v>79744316</v>
      </c>
      <c r="Q33" s="94" t="e">
        <f t="shared" si="1"/>
        <v>#REF!</v>
      </c>
      <c r="R33" s="78">
        <v>79744316</v>
      </c>
      <c r="S33" s="94" t="e">
        <f t="shared" si="2"/>
        <v>#REF!</v>
      </c>
    </row>
    <row r="34" spans="1:19">
      <c r="A34" s="42"/>
      <c r="C34" s="5" t="s">
        <v>35</v>
      </c>
      <c r="D34" s="58" t="e">
        <f>+ACUMJUN!D34+ACUM2SEM!D34</f>
        <v>#REF!</v>
      </c>
      <c r="E34" s="58" t="e">
        <f>+ACUMJUN!E34+ACUM2SEM!E34</f>
        <v>#REF!</v>
      </c>
      <c r="F34" s="58" t="e">
        <f>+ACUMJUN!F34+ACUM2SEM!F34</f>
        <v>#REF!</v>
      </c>
      <c r="G34" s="58" t="e">
        <f>+ACUMJUN!G34+ACUM2SEM!G34</f>
        <v>#REF!</v>
      </c>
      <c r="H34" s="58" t="e">
        <f>+ACUMJUN!H34+ACUM2SEM!H34</f>
        <v>#REF!</v>
      </c>
      <c r="I34" s="58" t="e">
        <f>+ACUMJUN!I34+ACUM2SEM!I34</f>
        <v>#REF!</v>
      </c>
      <c r="J34" s="58" t="e">
        <f>+ACUMJUN!J34+ACUM2SEM!J34</f>
        <v>#REF!</v>
      </c>
      <c r="K34" s="58" t="e">
        <f>+ACUMJUN!K34+ACUM2SEM!K34</f>
        <v>#REF!</v>
      </c>
      <c r="L34" s="58" t="e">
        <f>+ACUMJUN!L34+ACUM2SEM!L34</f>
        <v>#REF!</v>
      </c>
      <c r="M34" s="7" t="e">
        <f t="shared" si="0"/>
        <v>#REF!</v>
      </c>
      <c r="O34" s="47"/>
      <c r="P34" s="78">
        <v>20798632</v>
      </c>
      <c r="Q34" s="94" t="e">
        <f t="shared" si="1"/>
        <v>#REF!</v>
      </c>
      <c r="R34" s="78">
        <v>20798632</v>
      </c>
      <c r="S34" s="94" t="e">
        <f t="shared" si="2"/>
        <v>#REF!</v>
      </c>
    </row>
    <row r="35" spans="1:19">
      <c r="A35" s="42"/>
      <c r="C35" s="5" t="s">
        <v>36</v>
      </c>
      <c r="D35" s="58" t="e">
        <f>+ACUMJUN!D35+ACUM2SEM!D35</f>
        <v>#REF!</v>
      </c>
      <c r="E35" s="58" t="e">
        <f>+ACUMJUN!E35+ACUM2SEM!E35</f>
        <v>#REF!</v>
      </c>
      <c r="F35" s="58" t="e">
        <f>+ACUMJUN!F35+ACUM2SEM!F35</f>
        <v>#REF!</v>
      </c>
      <c r="G35" s="58" t="e">
        <f>+ACUMJUN!G35+ACUM2SEM!G35</f>
        <v>#REF!</v>
      </c>
      <c r="H35" s="58" t="e">
        <f>+ACUMJUN!H35+ACUM2SEM!H35</f>
        <v>#REF!</v>
      </c>
      <c r="I35" s="58" t="e">
        <f>+ACUMJUN!I35+ACUM2SEM!I35</f>
        <v>#REF!</v>
      </c>
      <c r="J35" s="58" t="e">
        <f>+ACUMJUN!J35+ACUM2SEM!J35</f>
        <v>#REF!</v>
      </c>
      <c r="K35" s="58" t="e">
        <f>+ACUMJUN!K35+ACUM2SEM!K35</f>
        <v>#REF!</v>
      </c>
      <c r="L35" s="58" t="e">
        <f>+ACUMJUN!L35+ACUM2SEM!L35</f>
        <v>#REF!</v>
      </c>
      <c r="M35" s="7" t="e">
        <f t="shared" si="0"/>
        <v>#REF!</v>
      </c>
      <c r="O35" s="47"/>
      <c r="P35" s="78">
        <v>88194651</v>
      </c>
      <c r="Q35" s="94" t="e">
        <f t="shared" si="1"/>
        <v>#REF!</v>
      </c>
      <c r="R35" s="78">
        <v>88194651</v>
      </c>
      <c r="S35" s="94" t="e">
        <f t="shared" si="2"/>
        <v>#REF!</v>
      </c>
    </row>
    <row r="36" spans="1:19">
      <c r="A36" s="42"/>
      <c r="C36" s="5" t="s">
        <v>37</v>
      </c>
      <c r="D36" s="58" t="e">
        <f>+ACUMJUN!D36+ACUM2SEM!D36</f>
        <v>#REF!</v>
      </c>
      <c r="E36" s="58" t="e">
        <f>+ACUMJUN!E36+ACUM2SEM!E36</f>
        <v>#REF!</v>
      </c>
      <c r="F36" s="58" t="e">
        <f>+ACUMJUN!F36+ACUM2SEM!F36</f>
        <v>#REF!</v>
      </c>
      <c r="G36" s="58" t="e">
        <f>+ACUMJUN!G36+ACUM2SEM!G36</f>
        <v>#REF!</v>
      </c>
      <c r="H36" s="58" t="e">
        <f>+ACUMJUN!H36+ACUM2SEM!H36</f>
        <v>#REF!</v>
      </c>
      <c r="I36" s="58" t="e">
        <f>+ACUMJUN!I36+ACUM2SEM!I36</f>
        <v>#REF!</v>
      </c>
      <c r="J36" s="58" t="e">
        <f>+ACUMJUN!J36+ACUM2SEM!J36</f>
        <v>#REF!</v>
      </c>
      <c r="K36" s="58" t="e">
        <f>+ACUMJUN!K36+ACUM2SEM!K36</f>
        <v>#REF!</v>
      </c>
      <c r="L36" s="58" t="e">
        <f>+ACUMJUN!L36+ACUM2SEM!L36</f>
        <v>#REF!</v>
      </c>
      <c r="M36" s="7" t="e">
        <f t="shared" si="0"/>
        <v>#REF!</v>
      </c>
      <c r="O36" s="47"/>
      <c r="P36" s="78">
        <v>13341472</v>
      </c>
      <c r="Q36" s="94" t="e">
        <f t="shared" si="1"/>
        <v>#REF!</v>
      </c>
      <c r="R36" s="78">
        <v>13341472</v>
      </c>
      <c r="S36" s="94" t="e">
        <f t="shared" si="2"/>
        <v>#REF!</v>
      </c>
    </row>
    <row r="37" spans="1:19">
      <c r="A37" s="42"/>
      <c r="C37" s="5" t="s">
        <v>38</v>
      </c>
      <c r="D37" s="58" t="e">
        <f>+ACUMJUN!D37+ACUM2SEM!D37</f>
        <v>#REF!</v>
      </c>
      <c r="E37" s="58" t="e">
        <f>+ACUMJUN!E37+ACUM2SEM!E37</f>
        <v>#REF!</v>
      </c>
      <c r="F37" s="58" t="e">
        <f>+ACUMJUN!F37+ACUM2SEM!F37</f>
        <v>#REF!</v>
      </c>
      <c r="G37" s="58" t="e">
        <f>+ACUMJUN!G37+ACUM2SEM!G37</f>
        <v>#REF!</v>
      </c>
      <c r="H37" s="58" t="e">
        <f>+ACUMJUN!H37+ACUM2SEM!H37</f>
        <v>#REF!</v>
      </c>
      <c r="I37" s="58" t="e">
        <f>+ACUMJUN!I37+ACUM2SEM!I37</f>
        <v>#REF!</v>
      </c>
      <c r="J37" s="58" t="e">
        <f>+ACUMJUN!J37+ACUM2SEM!J37</f>
        <v>#REF!</v>
      </c>
      <c r="K37" s="58" t="e">
        <f>+ACUMJUN!K37+ACUM2SEM!K37</f>
        <v>#REF!</v>
      </c>
      <c r="L37" s="58" t="e">
        <f>+ACUMJUN!L37+ACUM2SEM!L37</f>
        <v>#REF!</v>
      </c>
      <c r="M37" s="7" t="e">
        <f t="shared" si="0"/>
        <v>#REF!</v>
      </c>
      <c r="O37" s="47"/>
      <c r="P37" s="78">
        <v>9663291</v>
      </c>
      <c r="Q37" s="94" t="e">
        <f t="shared" si="1"/>
        <v>#REF!</v>
      </c>
      <c r="R37" s="78">
        <v>9663291</v>
      </c>
      <c r="S37" s="94" t="e">
        <f t="shared" si="2"/>
        <v>#REF!</v>
      </c>
    </row>
    <row r="38" spans="1:19">
      <c r="A38" s="42"/>
      <c r="C38" s="5" t="s">
        <v>39</v>
      </c>
      <c r="D38" s="58" t="e">
        <f>+ACUMJUN!D38+ACUM2SEM!D38</f>
        <v>#REF!</v>
      </c>
      <c r="E38" s="58" t="e">
        <f>+ACUMJUN!E38+ACUM2SEM!E38</f>
        <v>#REF!</v>
      </c>
      <c r="F38" s="58" t="e">
        <f>+ACUMJUN!F38+ACUM2SEM!F38</f>
        <v>#REF!</v>
      </c>
      <c r="G38" s="58" t="e">
        <f>+ACUMJUN!G38+ACUM2SEM!G38</f>
        <v>#REF!</v>
      </c>
      <c r="H38" s="58" t="e">
        <f>+ACUMJUN!H38+ACUM2SEM!H38</f>
        <v>#REF!</v>
      </c>
      <c r="I38" s="58" t="e">
        <f>+ACUMJUN!I38+ACUM2SEM!I38</f>
        <v>#REF!</v>
      </c>
      <c r="J38" s="58" t="e">
        <f>+ACUMJUN!J38+ACUM2SEM!J38</f>
        <v>#REF!</v>
      </c>
      <c r="K38" s="58" t="e">
        <f>+ACUMJUN!K38+ACUM2SEM!K38</f>
        <v>#REF!</v>
      </c>
      <c r="L38" s="58" t="e">
        <f>+ACUMJUN!L38+ACUM2SEM!L38</f>
        <v>#REF!</v>
      </c>
      <c r="M38" s="7" t="e">
        <f t="shared" si="0"/>
        <v>#REF!</v>
      </c>
      <c r="O38" s="47"/>
      <c r="P38" s="78">
        <v>37688700</v>
      </c>
      <c r="Q38" s="94" t="e">
        <f t="shared" si="1"/>
        <v>#REF!</v>
      </c>
      <c r="R38" s="78">
        <v>37688700</v>
      </c>
      <c r="S38" s="94" t="e">
        <f t="shared" si="2"/>
        <v>#REF!</v>
      </c>
    </row>
    <row r="39" spans="1:19">
      <c r="A39" s="42"/>
      <c r="C39" s="5" t="s">
        <v>40</v>
      </c>
      <c r="D39" s="58" t="e">
        <f>+ACUMJUN!D39+ACUM2SEM!D39</f>
        <v>#REF!</v>
      </c>
      <c r="E39" s="58" t="e">
        <f>+ACUMJUN!E39+ACUM2SEM!E39</f>
        <v>#REF!</v>
      </c>
      <c r="F39" s="58" t="e">
        <f>+ACUMJUN!F39+ACUM2SEM!F39</f>
        <v>#REF!</v>
      </c>
      <c r="G39" s="58" t="e">
        <f>+ACUMJUN!G39+ACUM2SEM!G39</f>
        <v>#REF!</v>
      </c>
      <c r="H39" s="58" t="e">
        <f>+ACUMJUN!H39+ACUM2SEM!H39</f>
        <v>#REF!</v>
      </c>
      <c r="I39" s="58" t="e">
        <f>+ACUMJUN!I39+ACUM2SEM!I39</f>
        <v>#REF!</v>
      </c>
      <c r="J39" s="58" t="e">
        <f>+ACUMJUN!J39+ACUM2SEM!J39</f>
        <v>#REF!</v>
      </c>
      <c r="K39" s="58" t="e">
        <f>+ACUMJUN!K39+ACUM2SEM!K39</f>
        <v>#REF!</v>
      </c>
      <c r="L39" s="58" t="e">
        <f>+ACUMJUN!L39+ACUM2SEM!L39</f>
        <v>#REF!</v>
      </c>
      <c r="M39" s="7" t="e">
        <f t="shared" si="0"/>
        <v>#REF!</v>
      </c>
      <c r="O39" s="47"/>
      <c r="P39" s="78">
        <v>9100491</v>
      </c>
      <c r="Q39" s="94" t="e">
        <f t="shared" si="1"/>
        <v>#REF!</v>
      </c>
      <c r="R39" s="78">
        <v>9100491</v>
      </c>
      <c r="S39" s="94" t="e">
        <f t="shared" si="2"/>
        <v>#REF!</v>
      </c>
    </row>
    <row r="40" spans="1:19">
      <c r="A40" s="42"/>
      <c r="C40" s="5" t="s">
        <v>41</v>
      </c>
      <c r="D40" s="58" t="e">
        <f>+ACUMJUN!D40+ACUM2SEM!D40</f>
        <v>#REF!</v>
      </c>
      <c r="E40" s="58" t="e">
        <f>+ACUMJUN!E40+ACUM2SEM!E40</f>
        <v>#REF!</v>
      </c>
      <c r="F40" s="58" t="e">
        <f>+ACUMJUN!F40+ACUM2SEM!F40</f>
        <v>#REF!</v>
      </c>
      <c r="G40" s="58" t="e">
        <f>+ACUMJUN!G40+ACUM2SEM!G40</f>
        <v>#REF!</v>
      </c>
      <c r="H40" s="58" t="e">
        <f>+ACUMJUN!H40+ACUM2SEM!H40</f>
        <v>#REF!</v>
      </c>
      <c r="I40" s="58" t="e">
        <f>+ACUMJUN!I40+ACUM2SEM!I40</f>
        <v>#REF!</v>
      </c>
      <c r="J40" s="58" t="e">
        <f>+ACUMJUN!J40+ACUM2SEM!J40</f>
        <v>#REF!</v>
      </c>
      <c r="K40" s="58" t="e">
        <f>+ACUMJUN!K40+ACUM2SEM!K40</f>
        <v>#REF!</v>
      </c>
      <c r="L40" s="58" t="e">
        <f>+ACUMJUN!L40+ACUM2SEM!L40</f>
        <v>#REF!</v>
      </c>
      <c r="M40" s="7" t="e">
        <f t="shared" si="0"/>
        <v>#REF!</v>
      </c>
      <c r="O40" s="47"/>
      <c r="P40" s="78">
        <v>27790555</v>
      </c>
      <c r="Q40" s="94" t="e">
        <f t="shared" si="1"/>
        <v>#REF!</v>
      </c>
      <c r="R40" s="78">
        <v>27790555</v>
      </c>
      <c r="S40" s="94" t="e">
        <f t="shared" si="2"/>
        <v>#REF!</v>
      </c>
    </row>
    <row r="41" spans="1:19">
      <c r="A41" s="42"/>
      <c r="C41" s="5" t="s">
        <v>42</v>
      </c>
      <c r="D41" s="58" t="e">
        <f>+ACUMJUN!D41+ACUM2SEM!D41</f>
        <v>#REF!</v>
      </c>
      <c r="E41" s="58" t="e">
        <f>+ACUMJUN!E41+ACUM2SEM!E41</f>
        <v>#REF!</v>
      </c>
      <c r="F41" s="58" t="e">
        <f>+ACUMJUN!F41+ACUM2SEM!F41</f>
        <v>#REF!</v>
      </c>
      <c r="G41" s="58" t="e">
        <f>+ACUMJUN!G41+ACUM2SEM!G41</f>
        <v>#REF!</v>
      </c>
      <c r="H41" s="58" t="e">
        <f>+ACUMJUN!H41+ACUM2SEM!H41</f>
        <v>#REF!</v>
      </c>
      <c r="I41" s="58" t="e">
        <f>+ACUMJUN!I41+ACUM2SEM!I41</f>
        <v>#REF!</v>
      </c>
      <c r="J41" s="58" t="e">
        <f>+ACUMJUN!J41+ACUM2SEM!J41</f>
        <v>#REF!</v>
      </c>
      <c r="K41" s="58" t="e">
        <f>+ACUMJUN!K41+ACUM2SEM!K41</f>
        <v>#REF!</v>
      </c>
      <c r="L41" s="58" t="e">
        <f>+ACUMJUN!L41+ACUM2SEM!L41</f>
        <v>#REF!</v>
      </c>
      <c r="M41" s="7" t="e">
        <f t="shared" si="0"/>
        <v>#REF!</v>
      </c>
      <c r="O41" s="47"/>
      <c r="P41" s="78">
        <v>24888854</v>
      </c>
      <c r="Q41" s="94" t="e">
        <f t="shared" si="1"/>
        <v>#REF!</v>
      </c>
      <c r="R41" s="78">
        <v>24888854</v>
      </c>
      <c r="S41" s="94" t="e">
        <f t="shared" si="2"/>
        <v>#REF!</v>
      </c>
    </row>
    <row r="42" spans="1:19">
      <c r="A42" s="42"/>
      <c r="C42" s="5" t="s">
        <v>43</v>
      </c>
      <c r="D42" s="58" t="e">
        <f>+ACUMJUN!D42+ACUM2SEM!D42</f>
        <v>#REF!</v>
      </c>
      <c r="E42" s="58" t="e">
        <f>+ACUMJUN!E42+ACUM2SEM!E42</f>
        <v>#REF!</v>
      </c>
      <c r="F42" s="58" t="e">
        <f>+ACUMJUN!F42+ACUM2SEM!F42</f>
        <v>#REF!</v>
      </c>
      <c r="G42" s="58" t="e">
        <f>+ACUMJUN!G42+ACUM2SEM!G42</f>
        <v>#REF!</v>
      </c>
      <c r="H42" s="58" t="e">
        <f>+ACUMJUN!H42+ACUM2SEM!H42</f>
        <v>#REF!</v>
      </c>
      <c r="I42" s="58" t="e">
        <f>+ACUMJUN!I42+ACUM2SEM!I42</f>
        <v>#REF!</v>
      </c>
      <c r="J42" s="58" t="e">
        <f>+ACUMJUN!J42+ACUM2SEM!J42</f>
        <v>#REF!</v>
      </c>
      <c r="K42" s="58" t="e">
        <f>+ACUMJUN!K42+ACUM2SEM!K42</f>
        <v>#REF!</v>
      </c>
      <c r="L42" s="58" t="e">
        <f>+ACUMJUN!L42+ACUM2SEM!L42</f>
        <v>#REF!</v>
      </c>
      <c r="M42" s="7" t="e">
        <f t="shared" ref="M42:M67" si="3">SUM(D42:L42)</f>
        <v>#REF!</v>
      </c>
      <c r="O42" s="47"/>
      <c r="P42" s="78">
        <v>14530336</v>
      </c>
      <c r="Q42" s="94" t="e">
        <f t="shared" si="1"/>
        <v>#REF!</v>
      </c>
      <c r="R42" s="78">
        <v>14530336</v>
      </c>
      <c r="S42" s="94" t="e">
        <f t="shared" si="2"/>
        <v>#REF!</v>
      </c>
    </row>
    <row r="43" spans="1:19">
      <c r="A43" s="42"/>
      <c r="C43" s="5" t="s">
        <v>44</v>
      </c>
      <c r="D43" s="58" t="e">
        <f>+ACUMJUN!D43+ACUM2SEM!D43</f>
        <v>#REF!</v>
      </c>
      <c r="E43" s="58" t="e">
        <f>+ACUMJUN!E43+ACUM2SEM!E43</f>
        <v>#REF!</v>
      </c>
      <c r="F43" s="58" t="e">
        <f>+ACUMJUN!F43+ACUM2SEM!F43</f>
        <v>#REF!</v>
      </c>
      <c r="G43" s="58" t="e">
        <f>+ACUMJUN!G43+ACUM2SEM!G43</f>
        <v>#REF!</v>
      </c>
      <c r="H43" s="58" t="e">
        <f>+ACUMJUN!H43+ACUM2SEM!H43</f>
        <v>#REF!</v>
      </c>
      <c r="I43" s="58" t="e">
        <f>+ACUMJUN!I43+ACUM2SEM!I43</f>
        <v>#REF!</v>
      </c>
      <c r="J43" s="58" t="e">
        <f>+ACUMJUN!J43+ACUM2SEM!J43</f>
        <v>#REF!</v>
      </c>
      <c r="K43" s="58" t="e">
        <f>+ACUMJUN!K43+ACUM2SEM!K43</f>
        <v>#REF!</v>
      </c>
      <c r="L43" s="58" t="e">
        <f>+ACUMJUN!L43+ACUM2SEM!L43</f>
        <v>#REF!</v>
      </c>
      <c r="M43" s="7" t="e">
        <f t="shared" si="3"/>
        <v>#REF!</v>
      </c>
      <c r="O43" s="47"/>
      <c r="P43" s="78">
        <v>61433602</v>
      </c>
      <c r="Q43" s="94" t="e">
        <f t="shared" si="1"/>
        <v>#REF!</v>
      </c>
      <c r="R43" s="78">
        <v>61433602</v>
      </c>
      <c r="S43" s="94" t="e">
        <f t="shared" si="2"/>
        <v>#REF!</v>
      </c>
    </row>
    <row r="44" spans="1:19">
      <c r="A44" s="42"/>
      <c r="C44" s="5" t="s">
        <v>45</v>
      </c>
      <c r="D44" s="58" t="e">
        <f>+ACUMJUN!D44+ACUM2SEM!D44</f>
        <v>#REF!</v>
      </c>
      <c r="E44" s="58" t="e">
        <f>+ACUMJUN!E44+ACUM2SEM!E44</f>
        <v>#REF!</v>
      </c>
      <c r="F44" s="58" t="e">
        <f>+ACUMJUN!F44+ACUM2SEM!F44</f>
        <v>#REF!</v>
      </c>
      <c r="G44" s="58" t="e">
        <f>+ACUMJUN!G44+ACUM2SEM!G44</f>
        <v>#REF!</v>
      </c>
      <c r="H44" s="58" t="e">
        <f>+ACUMJUN!H44+ACUM2SEM!H44</f>
        <v>#REF!</v>
      </c>
      <c r="I44" s="58" t="e">
        <f>+ACUMJUN!I44+ACUM2SEM!I44</f>
        <v>#REF!</v>
      </c>
      <c r="J44" s="58" t="e">
        <f>+ACUMJUN!J44+ACUM2SEM!J44</f>
        <v>#REF!</v>
      </c>
      <c r="K44" s="58" t="e">
        <f>+ACUMJUN!K44+ACUM2SEM!K44</f>
        <v>#REF!</v>
      </c>
      <c r="L44" s="58" t="e">
        <f>+ACUMJUN!L44+ACUM2SEM!L44</f>
        <v>#REF!</v>
      </c>
      <c r="M44" s="7" t="e">
        <f t="shared" si="3"/>
        <v>#REF!</v>
      </c>
      <c r="O44" s="47"/>
      <c r="P44" s="78">
        <v>24865997</v>
      </c>
      <c r="Q44" s="94" t="e">
        <f t="shared" si="1"/>
        <v>#REF!</v>
      </c>
      <c r="R44" s="78">
        <v>24865997</v>
      </c>
      <c r="S44" s="94" t="e">
        <f t="shared" si="2"/>
        <v>#REF!</v>
      </c>
    </row>
    <row r="45" spans="1:19">
      <c r="A45" s="42"/>
      <c r="C45" s="5" t="s">
        <v>46</v>
      </c>
      <c r="D45" s="58" t="e">
        <f>+ACUMJUN!D45+ACUM2SEM!D45</f>
        <v>#REF!</v>
      </c>
      <c r="E45" s="58" t="e">
        <f>+ACUMJUN!E45+ACUM2SEM!E45</f>
        <v>#REF!</v>
      </c>
      <c r="F45" s="58" t="e">
        <f>+ACUMJUN!F45+ACUM2SEM!F45</f>
        <v>#REF!</v>
      </c>
      <c r="G45" s="58" t="e">
        <f>+ACUMJUN!G45+ACUM2SEM!G45</f>
        <v>#REF!</v>
      </c>
      <c r="H45" s="58" t="e">
        <f>+ACUMJUN!H45+ACUM2SEM!H45</f>
        <v>#REF!</v>
      </c>
      <c r="I45" s="58" t="e">
        <f>+ACUMJUN!I45+ACUM2SEM!I45</f>
        <v>#REF!</v>
      </c>
      <c r="J45" s="58" t="e">
        <f>+ACUMJUN!J45+ACUM2SEM!J45</f>
        <v>#REF!</v>
      </c>
      <c r="K45" s="58" t="e">
        <f>+ACUMJUN!K45+ACUM2SEM!K45</f>
        <v>#REF!</v>
      </c>
      <c r="L45" s="58" t="e">
        <f>+ACUMJUN!L45+ACUM2SEM!L45</f>
        <v>#REF!</v>
      </c>
      <c r="M45" s="7" t="e">
        <f t="shared" si="3"/>
        <v>#REF!</v>
      </c>
      <c r="O45" s="47"/>
      <c r="P45" s="78">
        <v>59518502</v>
      </c>
      <c r="Q45" s="94" t="e">
        <f t="shared" si="1"/>
        <v>#REF!</v>
      </c>
      <c r="R45" s="78">
        <v>59518502</v>
      </c>
      <c r="S45" s="94" t="e">
        <f t="shared" si="2"/>
        <v>#REF!</v>
      </c>
    </row>
    <row r="46" spans="1:19">
      <c r="A46" s="42"/>
      <c r="C46" s="5" t="s">
        <v>47</v>
      </c>
      <c r="D46" s="58" t="e">
        <f>+ACUMJUN!D46+ACUM2SEM!D46</f>
        <v>#REF!</v>
      </c>
      <c r="E46" s="58" t="e">
        <f>+ACUMJUN!E46+ACUM2SEM!E46</f>
        <v>#REF!</v>
      </c>
      <c r="F46" s="58" t="e">
        <f>+ACUMJUN!F46+ACUM2SEM!F46</f>
        <v>#REF!</v>
      </c>
      <c r="G46" s="58" t="e">
        <f>+ACUMJUN!G46+ACUM2SEM!G46</f>
        <v>#REF!</v>
      </c>
      <c r="H46" s="58" t="e">
        <f>+ACUMJUN!H46+ACUM2SEM!H46</f>
        <v>#REF!</v>
      </c>
      <c r="I46" s="58" t="e">
        <f>+ACUMJUN!I46+ACUM2SEM!I46</f>
        <v>#REF!</v>
      </c>
      <c r="J46" s="58" t="e">
        <f>+ACUMJUN!J46+ACUM2SEM!J46</f>
        <v>#REF!</v>
      </c>
      <c r="K46" s="58" t="e">
        <f>+ACUMJUN!K46+ACUM2SEM!K46</f>
        <v>#REF!</v>
      </c>
      <c r="L46" s="58" t="e">
        <f>+ACUMJUN!L46+ACUM2SEM!L46</f>
        <v>#REF!</v>
      </c>
      <c r="M46" s="7" t="e">
        <f t="shared" si="3"/>
        <v>#REF!</v>
      </c>
      <c r="O46" s="47"/>
      <c r="P46" s="78">
        <v>26803109</v>
      </c>
      <c r="Q46" s="94" t="e">
        <f t="shared" si="1"/>
        <v>#REF!</v>
      </c>
      <c r="R46" s="78">
        <v>26803109</v>
      </c>
      <c r="S46" s="94" t="e">
        <f t="shared" si="2"/>
        <v>#REF!</v>
      </c>
    </row>
    <row r="47" spans="1:19">
      <c r="A47" s="42"/>
      <c r="C47" s="5" t="s">
        <v>48</v>
      </c>
      <c r="D47" s="58" t="e">
        <f>+ACUMJUN!D47+ACUM2SEM!D47</f>
        <v>#REF!</v>
      </c>
      <c r="E47" s="58" t="e">
        <f>+ACUMJUN!E47+ACUM2SEM!E47</f>
        <v>#REF!</v>
      </c>
      <c r="F47" s="58" t="e">
        <f>+ACUMJUN!F47+ACUM2SEM!F47</f>
        <v>#REF!</v>
      </c>
      <c r="G47" s="58" t="e">
        <f>+ACUMJUN!G47+ACUM2SEM!G47</f>
        <v>#REF!</v>
      </c>
      <c r="H47" s="58" t="e">
        <f>+ACUMJUN!H47+ACUM2SEM!H47</f>
        <v>#REF!</v>
      </c>
      <c r="I47" s="58" t="e">
        <f>+ACUMJUN!I47+ACUM2SEM!I47</f>
        <v>#REF!</v>
      </c>
      <c r="J47" s="58" t="e">
        <f>+ACUMJUN!J47+ACUM2SEM!J47</f>
        <v>#REF!</v>
      </c>
      <c r="K47" s="58" t="e">
        <f>+ACUMJUN!K47+ACUM2SEM!K47</f>
        <v>#REF!</v>
      </c>
      <c r="L47" s="58" t="e">
        <f>+ACUMJUN!L47+ACUM2SEM!L47</f>
        <v>#REF!</v>
      </c>
      <c r="M47" s="7" t="e">
        <f t="shared" si="3"/>
        <v>#REF!</v>
      </c>
      <c r="O47" s="47"/>
      <c r="P47" s="78">
        <v>106249413</v>
      </c>
      <c r="Q47" s="94" t="e">
        <f t="shared" si="1"/>
        <v>#REF!</v>
      </c>
      <c r="R47" s="78">
        <v>106249413</v>
      </c>
      <c r="S47" s="94" t="e">
        <f t="shared" si="2"/>
        <v>#REF!</v>
      </c>
    </row>
    <row r="48" spans="1:19">
      <c r="A48" s="42"/>
      <c r="C48" s="5" t="s">
        <v>49</v>
      </c>
      <c r="D48" s="58" t="e">
        <f>+ACUMJUN!D48+ACUM2SEM!D48</f>
        <v>#REF!</v>
      </c>
      <c r="E48" s="58" t="e">
        <f>+ACUMJUN!E48+ACUM2SEM!E48</f>
        <v>#REF!</v>
      </c>
      <c r="F48" s="58" t="e">
        <f>+ACUMJUN!F48+ACUM2SEM!F48</f>
        <v>#REF!</v>
      </c>
      <c r="G48" s="58" t="e">
        <f>+ACUMJUN!G48+ACUM2SEM!G48</f>
        <v>#REF!</v>
      </c>
      <c r="H48" s="58" t="e">
        <f>+ACUMJUN!H48+ACUM2SEM!H48</f>
        <v>#REF!</v>
      </c>
      <c r="I48" s="58" t="e">
        <f>+ACUMJUN!I48+ACUM2SEM!I48</f>
        <v>#REF!</v>
      </c>
      <c r="J48" s="58" t="e">
        <f>+ACUMJUN!J48+ACUM2SEM!J48</f>
        <v>#REF!</v>
      </c>
      <c r="K48" s="58" t="e">
        <f>+ACUMJUN!K48+ACUM2SEM!K48</f>
        <v>#REF!</v>
      </c>
      <c r="L48" s="58" t="e">
        <f>+ACUMJUN!L48+ACUM2SEM!L48</f>
        <v>#REF!</v>
      </c>
      <c r="M48" s="7" t="e">
        <f t="shared" si="3"/>
        <v>#REF!</v>
      </c>
      <c r="O48" s="47"/>
      <c r="P48" s="78">
        <v>105365543</v>
      </c>
      <c r="Q48" s="94" t="e">
        <f t="shared" si="1"/>
        <v>#REF!</v>
      </c>
      <c r="R48" s="78">
        <v>105365543</v>
      </c>
      <c r="S48" s="94" t="e">
        <f t="shared" si="2"/>
        <v>#REF!</v>
      </c>
    </row>
    <row r="49" spans="1:19">
      <c r="A49" s="42"/>
      <c r="C49" s="5" t="s">
        <v>50</v>
      </c>
      <c r="D49" s="58" t="e">
        <f>+ACUMJUN!D49+ACUM2SEM!D49</f>
        <v>#REF!</v>
      </c>
      <c r="E49" s="58" t="e">
        <f>+ACUMJUN!E49+ACUM2SEM!E49</f>
        <v>#REF!</v>
      </c>
      <c r="F49" s="58" t="e">
        <f>+ACUMJUN!F49+ACUM2SEM!F49</f>
        <v>#REF!</v>
      </c>
      <c r="G49" s="58" t="e">
        <f>+ACUMJUN!G49+ACUM2SEM!G49</f>
        <v>#REF!</v>
      </c>
      <c r="H49" s="58" t="e">
        <f>+ACUMJUN!H49+ACUM2SEM!H49</f>
        <v>#REF!</v>
      </c>
      <c r="I49" s="58" t="e">
        <f>+ACUMJUN!I49+ACUM2SEM!I49</f>
        <v>#REF!</v>
      </c>
      <c r="J49" s="58" t="e">
        <f>+ACUMJUN!J49+ACUM2SEM!J49</f>
        <v>#REF!</v>
      </c>
      <c r="K49" s="58" t="e">
        <f>+ACUMJUN!K49+ACUM2SEM!K49</f>
        <v>#REF!</v>
      </c>
      <c r="L49" s="58" t="e">
        <f>+ACUMJUN!L49+ACUM2SEM!L49</f>
        <v>#REF!</v>
      </c>
      <c r="M49" s="7" t="e">
        <f t="shared" si="3"/>
        <v>#REF!</v>
      </c>
      <c r="O49" s="47"/>
      <c r="P49" s="78">
        <v>36438408</v>
      </c>
      <c r="Q49" s="94" t="e">
        <f t="shared" si="1"/>
        <v>#REF!</v>
      </c>
      <c r="R49" s="78">
        <v>36438408</v>
      </c>
      <c r="S49" s="94" t="e">
        <f t="shared" si="2"/>
        <v>#REF!</v>
      </c>
    </row>
    <row r="50" spans="1:19">
      <c r="A50" s="42"/>
      <c r="C50" s="5" t="s">
        <v>51</v>
      </c>
      <c r="D50" s="58" t="e">
        <f>+ACUMJUN!D50+ACUM2SEM!D50</f>
        <v>#REF!</v>
      </c>
      <c r="E50" s="58" t="e">
        <f>+ACUMJUN!E50+ACUM2SEM!E50</f>
        <v>#REF!</v>
      </c>
      <c r="F50" s="58" t="e">
        <f>+ACUMJUN!F50+ACUM2SEM!F50</f>
        <v>#REF!</v>
      </c>
      <c r="G50" s="58" t="e">
        <f>+ACUMJUN!G50+ACUM2SEM!G50</f>
        <v>#REF!</v>
      </c>
      <c r="H50" s="58" t="e">
        <f>+ACUMJUN!H50+ACUM2SEM!H50</f>
        <v>#REF!</v>
      </c>
      <c r="I50" s="58" t="e">
        <f>+ACUMJUN!I50+ACUM2SEM!I50</f>
        <v>#REF!</v>
      </c>
      <c r="J50" s="58" t="e">
        <f>+ACUMJUN!J50+ACUM2SEM!J50</f>
        <v>#REF!</v>
      </c>
      <c r="K50" s="58" t="e">
        <f>+ACUMJUN!K50+ACUM2SEM!K50</f>
        <v>#REF!</v>
      </c>
      <c r="L50" s="58" t="e">
        <f>+ACUMJUN!L50+ACUM2SEM!L50</f>
        <v>#REF!</v>
      </c>
      <c r="M50" s="7" t="e">
        <f t="shared" si="3"/>
        <v>#REF!</v>
      </c>
      <c r="O50" s="47"/>
      <c r="P50" s="78">
        <v>9227853</v>
      </c>
      <c r="Q50" s="94" t="e">
        <f t="shared" si="1"/>
        <v>#REF!</v>
      </c>
      <c r="R50" s="78">
        <v>9227853</v>
      </c>
      <c r="S50" s="94" t="e">
        <f t="shared" si="2"/>
        <v>#REF!</v>
      </c>
    </row>
    <row r="51" spans="1:19">
      <c r="A51" s="42"/>
      <c r="C51" s="5" t="s">
        <v>86</v>
      </c>
      <c r="D51" s="58" t="e">
        <f>+ACUMJUN!D51+ACUM2SEM!D51</f>
        <v>#REF!</v>
      </c>
      <c r="E51" s="58" t="e">
        <f>+ACUMJUN!E51+ACUM2SEM!E51</f>
        <v>#REF!</v>
      </c>
      <c r="F51" s="58" t="e">
        <f>+ACUMJUN!F51+ACUM2SEM!F51</f>
        <v>#REF!</v>
      </c>
      <c r="G51" s="58" t="e">
        <f>+ACUMJUN!G51+ACUM2SEM!G51</f>
        <v>#REF!</v>
      </c>
      <c r="H51" s="58" t="e">
        <f>+ACUMJUN!H51+ACUM2SEM!H51</f>
        <v>#REF!</v>
      </c>
      <c r="I51" s="58" t="e">
        <f>+ACUMJUN!I51+ACUM2SEM!I51</f>
        <v>#REF!</v>
      </c>
      <c r="J51" s="58" t="e">
        <f>+ACUMJUN!J51+ACUM2SEM!J51</f>
        <v>#REF!</v>
      </c>
      <c r="K51" s="58" t="e">
        <f>+ACUMJUN!K51+ACUM2SEM!K51</f>
        <v>#REF!</v>
      </c>
      <c r="L51" s="58" t="e">
        <f>+ACUMJUN!L51+ACUM2SEM!L51</f>
        <v>#REF!</v>
      </c>
      <c r="M51" s="7" t="e">
        <f t="shared" si="3"/>
        <v>#REF!</v>
      </c>
      <c r="O51" s="47"/>
      <c r="P51" s="78">
        <v>105296993</v>
      </c>
      <c r="Q51" s="94" t="e">
        <f t="shared" si="1"/>
        <v>#REF!</v>
      </c>
      <c r="R51" s="78">
        <v>105296993</v>
      </c>
      <c r="S51" s="94" t="e">
        <f t="shared" si="2"/>
        <v>#REF!</v>
      </c>
    </row>
    <row r="52" spans="1:19">
      <c r="A52" s="42"/>
      <c r="C52" s="5" t="s">
        <v>52</v>
      </c>
      <c r="D52" s="58" t="e">
        <f>+ACUMJUN!D52+ACUM2SEM!D52</f>
        <v>#REF!</v>
      </c>
      <c r="E52" s="58" t="e">
        <f>+ACUMJUN!E52+ACUM2SEM!E52</f>
        <v>#REF!</v>
      </c>
      <c r="F52" s="58" t="e">
        <f>+ACUMJUN!F52+ACUM2SEM!F52</f>
        <v>#REF!</v>
      </c>
      <c r="G52" s="58" t="e">
        <f>+ACUMJUN!G52+ACUM2SEM!G52</f>
        <v>#REF!</v>
      </c>
      <c r="H52" s="58" t="e">
        <f>+ACUMJUN!H52+ACUM2SEM!H52</f>
        <v>#REF!</v>
      </c>
      <c r="I52" s="58" t="e">
        <f>+ACUMJUN!I52+ACUM2SEM!I52</f>
        <v>#REF!</v>
      </c>
      <c r="J52" s="58" t="e">
        <f>+ACUMJUN!J52+ACUM2SEM!J52</f>
        <v>#REF!</v>
      </c>
      <c r="K52" s="58" t="e">
        <f>+ACUMJUN!K52+ACUM2SEM!K52</f>
        <v>#REF!</v>
      </c>
      <c r="L52" s="58" t="e">
        <f>+ACUMJUN!L52+ACUM2SEM!L52</f>
        <v>#REF!</v>
      </c>
      <c r="M52" s="7" t="e">
        <f t="shared" si="3"/>
        <v>#REF!</v>
      </c>
      <c r="O52" s="47"/>
      <c r="P52" s="78">
        <v>5822354</v>
      </c>
      <c r="Q52" s="94" t="e">
        <f t="shared" si="1"/>
        <v>#REF!</v>
      </c>
      <c r="R52" s="78">
        <v>5822354</v>
      </c>
      <c r="S52" s="94" t="e">
        <f t="shared" si="2"/>
        <v>#REF!</v>
      </c>
    </row>
    <row r="53" spans="1:19">
      <c r="A53" s="42"/>
      <c r="C53" s="5" t="s">
        <v>53</v>
      </c>
      <c r="D53" s="58" t="e">
        <f>+ACUMJUN!D53+ACUM2SEM!D53</f>
        <v>#REF!</v>
      </c>
      <c r="E53" s="58" t="e">
        <f>+ACUMJUN!E53+ACUM2SEM!E53</f>
        <v>#REF!</v>
      </c>
      <c r="F53" s="58" t="e">
        <f>+ACUMJUN!F53+ACUM2SEM!F53</f>
        <v>#REF!</v>
      </c>
      <c r="G53" s="58" t="e">
        <f>+ACUMJUN!G53+ACUM2SEM!G53</f>
        <v>#REF!</v>
      </c>
      <c r="H53" s="58" t="e">
        <f>+ACUMJUN!H53+ACUM2SEM!H53</f>
        <v>#REF!</v>
      </c>
      <c r="I53" s="58" t="e">
        <f>+ACUMJUN!I53+ACUM2SEM!I53</f>
        <v>#REF!</v>
      </c>
      <c r="J53" s="58" t="e">
        <f>+ACUMJUN!J53+ACUM2SEM!J53</f>
        <v>#REF!</v>
      </c>
      <c r="K53" s="58" t="e">
        <f>+ACUMJUN!K53+ACUM2SEM!K53</f>
        <v>#REF!</v>
      </c>
      <c r="L53" s="58" t="e">
        <f>+ACUMJUN!L53+ACUM2SEM!L53</f>
        <v>#REF!</v>
      </c>
      <c r="M53" s="7" t="e">
        <f t="shared" si="3"/>
        <v>#REF!</v>
      </c>
      <c r="O53" s="47"/>
      <c r="P53" s="78">
        <v>29572395</v>
      </c>
      <c r="Q53" s="94" t="e">
        <f t="shared" si="1"/>
        <v>#REF!</v>
      </c>
      <c r="R53" s="78">
        <v>29572395</v>
      </c>
      <c r="S53" s="94" t="e">
        <f t="shared" si="2"/>
        <v>#REF!</v>
      </c>
    </row>
    <row r="54" spans="1:19">
      <c r="A54" s="42"/>
      <c r="C54" s="5" t="s">
        <v>54</v>
      </c>
      <c r="D54" s="58" t="e">
        <f>+ACUMJUN!D54+ACUM2SEM!D54</f>
        <v>#REF!</v>
      </c>
      <c r="E54" s="58" t="e">
        <f>+ACUMJUN!E54+ACUM2SEM!E54</f>
        <v>#REF!</v>
      </c>
      <c r="F54" s="58" t="e">
        <f>+ACUMJUN!F54+ACUM2SEM!F54</f>
        <v>#REF!</v>
      </c>
      <c r="G54" s="58" t="e">
        <f>+ACUMJUN!G54+ACUM2SEM!G54</f>
        <v>#REF!</v>
      </c>
      <c r="H54" s="58" t="e">
        <f>+ACUMJUN!H54+ACUM2SEM!H54</f>
        <v>#REF!</v>
      </c>
      <c r="I54" s="58" t="e">
        <f>+ACUMJUN!I54+ACUM2SEM!I54</f>
        <v>#REF!</v>
      </c>
      <c r="J54" s="58" t="e">
        <f>+ACUMJUN!J54+ACUM2SEM!J54</f>
        <v>#REF!</v>
      </c>
      <c r="K54" s="58" t="e">
        <f>+ACUMJUN!K54+ACUM2SEM!K54</f>
        <v>#REF!</v>
      </c>
      <c r="L54" s="58" t="e">
        <f>+ACUMJUN!L54+ACUM2SEM!L54</f>
        <v>#REF!</v>
      </c>
      <c r="M54" s="7" t="e">
        <f t="shared" si="3"/>
        <v>#REF!</v>
      </c>
      <c r="O54" s="47"/>
      <c r="P54" s="78">
        <v>21170957</v>
      </c>
      <c r="Q54" s="94" t="e">
        <f t="shared" si="1"/>
        <v>#REF!</v>
      </c>
      <c r="R54" s="78">
        <v>21170957</v>
      </c>
      <c r="S54" s="94" t="e">
        <f t="shared" si="2"/>
        <v>#REF!</v>
      </c>
    </row>
    <row r="55" spans="1:19">
      <c r="A55" s="42"/>
      <c r="C55" s="5" t="s">
        <v>55</v>
      </c>
      <c r="D55" s="58" t="e">
        <f>+ACUMJUN!D55+ACUM2SEM!D55</f>
        <v>#REF!</v>
      </c>
      <c r="E55" s="58" t="e">
        <f>+ACUMJUN!E55+ACUM2SEM!E55</f>
        <v>#REF!</v>
      </c>
      <c r="F55" s="58" t="e">
        <f>+ACUMJUN!F55+ACUM2SEM!F55</f>
        <v>#REF!</v>
      </c>
      <c r="G55" s="58" t="e">
        <f>+ACUMJUN!G55+ACUM2SEM!G55</f>
        <v>#REF!</v>
      </c>
      <c r="H55" s="58" t="e">
        <f>+ACUMJUN!H55+ACUM2SEM!H55</f>
        <v>#REF!</v>
      </c>
      <c r="I55" s="58" t="e">
        <f>+ACUMJUN!I55+ACUM2SEM!I55</f>
        <v>#REF!</v>
      </c>
      <c r="J55" s="58" t="e">
        <f>+ACUMJUN!J55+ACUM2SEM!J55</f>
        <v>#REF!</v>
      </c>
      <c r="K55" s="58" t="e">
        <f>+ACUMJUN!K55+ACUM2SEM!K55</f>
        <v>#REF!</v>
      </c>
      <c r="L55" s="58" t="e">
        <f>+ACUMJUN!L55+ACUM2SEM!L55</f>
        <v>#REF!</v>
      </c>
      <c r="M55" s="7" t="e">
        <f t="shared" si="3"/>
        <v>#REF!</v>
      </c>
      <c r="O55" s="47"/>
      <c r="P55" s="78">
        <v>19536783</v>
      </c>
      <c r="Q55" s="94" t="e">
        <f t="shared" si="1"/>
        <v>#REF!</v>
      </c>
      <c r="R55" s="78">
        <v>19536783</v>
      </c>
      <c r="S55" s="94" t="e">
        <f t="shared" si="2"/>
        <v>#REF!</v>
      </c>
    </row>
    <row r="56" spans="1:19">
      <c r="A56" s="42"/>
      <c r="C56" s="5" t="s">
        <v>56</v>
      </c>
      <c r="D56" s="58" t="e">
        <f>+ACUMJUN!D56+ACUM2SEM!D56</f>
        <v>#REF!</v>
      </c>
      <c r="E56" s="58" t="e">
        <f>+ACUMJUN!E56+ACUM2SEM!E56</f>
        <v>#REF!</v>
      </c>
      <c r="F56" s="58" t="e">
        <f>+ACUMJUN!F56+ACUM2SEM!F56</f>
        <v>#REF!</v>
      </c>
      <c r="G56" s="58" t="e">
        <f>+ACUMJUN!G56+ACUM2SEM!G56</f>
        <v>#REF!</v>
      </c>
      <c r="H56" s="58" t="e">
        <f>+ACUMJUN!H56+ACUM2SEM!H56</f>
        <v>#REF!</v>
      </c>
      <c r="I56" s="58" t="e">
        <f>+ACUMJUN!I56+ACUM2SEM!I56</f>
        <v>#REF!</v>
      </c>
      <c r="J56" s="58" t="e">
        <f>+ACUMJUN!J56+ACUM2SEM!J56</f>
        <v>#REF!</v>
      </c>
      <c r="K56" s="58" t="e">
        <f>+ACUMJUN!K56+ACUM2SEM!K56</f>
        <v>#REF!</v>
      </c>
      <c r="L56" s="58" t="e">
        <f>+ACUMJUN!L56+ACUM2SEM!L56</f>
        <v>#REF!</v>
      </c>
      <c r="M56" s="7" t="e">
        <f t="shared" si="3"/>
        <v>#REF!</v>
      </c>
      <c r="O56" s="47"/>
      <c r="P56" s="78">
        <v>14756431</v>
      </c>
      <c r="Q56" s="94" t="e">
        <f t="shared" si="1"/>
        <v>#REF!</v>
      </c>
      <c r="R56" s="78">
        <v>14756431</v>
      </c>
      <c r="S56" s="94" t="e">
        <f t="shared" si="2"/>
        <v>#REF!</v>
      </c>
    </row>
    <row r="57" spans="1:19">
      <c r="A57" s="42"/>
      <c r="C57" s="5" t="s">
        <v>57</v>
      </c>
      <c r="D57" s="58" t="e">
        <f>+ACUMJUN!D57+ACUM2SEM!D57</f>
        <v>#REF!</v>
      </c>
      <c r="E57" s="58" t="e">
        <f>+ACUMJUN!E57+ACUM2SEM!E57</f>
        <v>#REF!</v>
      </c>
      <c r="F57" s="58" t="e">
        <f>+ACUMJUN!F57+ACUM2SEM!F57</f>
        <v>#REF!</v>
      </c>
      <c r="G57" s="58" t="e">
        <f>+ACUMJUN!G57+ACUM2SEM!G57</f>
        <v>#REF!</v>
      </c>
      <c r="H57" s="58" t="e">
        <f>+ACUMJUN!H57+ACUM2SEM!H57</f>
        <v>#REF!</v>
      </c>
      <c r="I57" s="58" t="e">
        <f>+ACUMJUN!I57+ACUM2SEM!I57</f>
        <v>#REF!</v>
      </c>
      <c r="J57" s="58" t="e">
        <f>+ACUMJUN!J57+ACUM2SEM!J57</f>
        <v>#REF!</v>
      </c>
      <c r="K57" s="58" t="e">
        <f>+ACUMJUN!K57+ACUM2SEM!K57</f>
        <v>#REF!</v>
      </c>
      <c r="L57" s="58" t="e">
        <f>+ACUMJUN!L57+ACUM2SEM!L57</f>
        <v>#REF!</v>
      </c>
      <c r="M57" s="7" t="e">
        <f t="shared" si="3"/>
        <v>#REF!</v>
      </c>
      <c r="O57" s="47"/>
      <c r="P57" s="78">
        <v>55294199</v>
      </c>
      <c r="Q57" s="94" t="e">
        <f t="shared" si="1"/>
        <v>#REF!</v>
      </c>
      <c r="R57" s="78">
        <v>55294199</v>
      </c>
      <c r="S57" s="94" t="e">
        <f t="shared" si="2"/>
        <v>#REF!</v>
      </c>
    </row>
    <row r="58" spans="1:19">
      <c r="A58" s="42"/>
      <c r="C58" s="5" t="s">
        <v>58</v>
      </c>
      <c r="D58" s="58" t="e">
        <f>+ACUMJUN!D58+ACUM2SEM!D58</f>
        <v>#REF!</v>
      </c>
      <c r="E58" s="58" t="e">
        <f>+ACUMJUN!E58+ACUM2SEM!E58</f>
        <v>#REF!</v>
      </c>
      <c r="F58" s="58" t="e">
        <f>+ACUMJUN!F58+ACUM2SEM!F58</f>
        <v>#REF!</v>
      </c>
      <c r="G58" s="58" t="e">
        <f>+ACUMJUN!G58+ACUM2SEM!G58</f>
        <v>#REF!</v>
      </c>
      <c r="H58" s="58" t="e">
        <f>+ACUMJUN!H58+ACUM2SEM!H58</f>
        <v>#REF!</v>
      </c>
      <c r="I58" s="58" t="e">
        <f>+ACUMJUN!I58+ACUM2SEM!I58</f>
        <v>#REF!</v>
      </c>
      <c r="J58" s="58" t="e">
        <f>+ACUMJUN!J58+ACUM2SEM!J58</f>
        <v>#REF!</v>
      </c>
      <c r="K58" s="58" t="e">
        <f>+ACUMJUN!K58+ACUM2SEM!K58</f>
        <v>#REF!</v>
      </c>
      <c r="L58" s="58" t="e">
        <f>+ACUMJUN!L58+ACUM2SEM!L58</f>
        <v>#REF!</v>
      </c>
      <c r="M58" s="7" t="e">
        <f t="shared" si="3"/>
        <v>#REF!</v>
      </c>
      <c r="O58" s="47"/>
      <c r="P58" s="78">
        <v>24941209</v>
      </c>
      <c r="Q58" s="94" t="e">
        <f t="shared" si="1"/>
        <v>#REF!</v>
      </c>
      <c r="R58" s="78">
        <v>24941209</v>
      </c>
      <c r="S58" s="94" t="e">
        <f t="shared" si="2"/>
        <v>#REF!</v>
      </c>
    </row>
    <row r="59" spans="1:19">
      <c r="A59" s="42"/>
      <c r="C59" s="5" t="s">
        <v>83</v>
      </c>
      <c r="D59" s="58" t="e">
        <f>+ACUMJUN!D59+ACUM2SEM!D59</f>
        <v>#REF!</v>
      </c>
      <c r="E59" s="58" t="e">
        <f>+ACUMJUN!E59+ACUM2SEM!E59</f>
        <v>#REF!</v>
      </c>
      <c r="F59" s="58" t="e">
        <f>+ACUMJUN!F59+ACUM2SEM!F59</f>
        <v>#REF!</v>
      </c>
      <c r="G59" s="58" t="e">
        <f>+ACUMJUN!G59+ACUM2SEM!G59</f>
        <v>#REF!</v>
      </c>
      <c r="H59" s="58" t="e">
        <f>+ACUMJUN!H59+ACUM2SEM!H59</f>
        <v>#REF!</v>
      </c>
      <c r="I59" s="58" t="e">
        <f>+ACUMJUN!I59+ACUM2SEM!I59</f>
        <v>#REF!</v>
      </c>
      <c r="J59" s="58" t="e">
        <f>+ACUMJUN!J59+ACUM2SEM!J59</f>
        <v>#REF!</v>
      </c>
      <c r="K59" s="58" t="e">
        <f>+ACUMJUN!K59+ACUM2SEM!K59</f>
        <v>#REF!</v>
      </c>
      <c r="L59" s="58" t="e">
        <f>+ACUMJUN!L59+ACUM2SEM!L59</f>
        <v>#REF!</v>
      </c>
      <c r="M59" s="7" t="e">
        <f t="shared" si="3"/>
        <v>#REF!</v>
      </c>
      <c r="O59" s="47"/>
      <c r="P59" s="78">
        <v>9285025</v>
      </c>
      <c r="Q59" s="94" t="e">
        <f t="shared" si="1"/>
        <v>#REF!</v>
      </c>
      <c r="R59" s="78">
        <v>9285025</v>
      </c>
      <c r="S59" s="94" t="e">
        <f t="shared" si="2"/>
        <v>#REF!</v>
      </c>
    </row>
    <row r="60" spans="1:19">
      <c r="A60" s="42"/>
      <c r="C60" s="5" t="s">
        <v>59</v>
      </c>
      <c r="D60" s="58" t="e">
        <f>+ACUMJUN!D60+ACUM2SEM!D60</f>
        <v>#REF!</v>
      </c>
      <c r="E60" s="58" t="e">
        <f>+ACUMJUN!E60+ACUM2SEM!E60</f>
        <v>#REF!</v>
      </c>
      <c r="F60" s="58" t="e">
        <f>+ACUMJUN!F60+ACUM2SEM!F60</f>
        <v>#REF!</v>
      </c>
      <c r="G60" s="58" t="e">
        <f>+ACUMJUN!G60+ACUM2SEM!G60</f>
        <v>#REF!</v>
      </c>
      <c r="H60" s="58" t="e">
        <f>+ACUMJUN!H60+ACUM2SEM!H60</f>
        <v>#REF!</v>
      </c>
      <c r="I60" s="58" t="e">
        <f>+ACUMJUN!I60+ACUM2SEM!I60</f>
        <v>#REF!</v>
      </c>
      <c r="J60" s="58" t="e">
        <f>+ACUMJUN!J60+ACUM2SEM!J60</f>
        <v>#REF!</v>
      </c>
      <c r="K60" s="58" t="e">
        <f>+ACUMJUN!K60+ACUM2SEM!K60</f>
        <v>#REF!</v>
      </c>
      <c r="L60" s="58" t="e">
        <f>+ACUMJUN!L60+ACUM2SEM!L60</f>
        <v>#REF!</v>
      </c>
      <c r="M60" s="7" t="e">
        <f t="shared" si="3"/>
        <v>#REF!</v>
      </c>
      <c r="O60" s="47"/>
      <c r="P60" s="78">
        <v>90182115</v>
      </c>
      <c r="Q60" s="94" t="e">
        <f t="shared" si="1"/>
        <v>#REF!</v>
      </c>
      <c r="R60" s="78">
        <v>90182115</v>
      </c>
      <c r="S60" s="94" t="e">
        <f t="shared" si="2"/>
        <v>#REF!</v>
      </c>
    </row>
    <row r="61" spans="1:19">
      <c r="A61" s="42"/>
      <c r="C61" s="5" t="s">
        <v>60</v>
      </c>
      <c r="D61" s="58" t="e">
        <f>+ACUMJUN!D61+ACUM2SEM!D61</f>
        <v>#REF!</v>
      </c>
      <c r="E61" s="58" t="e">
        <f>+ACUMJUN!E61+ACUM2SEM!E61</f>
        <v>#REF!</v>
      </c>
      <c r="F61" s="58" t="e">
        <f>+ACUMJUN!F61+ACUM2SEM!F61</f>
        <v>#REF!</v>
      </c>
      <c r="G61" s="58" t="e">
        <f>+ACUMJUN!G61+ACUM2SEM!G61</f>
        <v>#REF!</v>
      </c>
      <c r="H61" s="58" t="e">
        <f>+ACUMJUN!H61+ACUM2SEM!H61</f>
        <v>#REF!</v>
      </c>
      <c r="I61" s="58" t="e">
        <f>+ACUMJUN!I61+ACUM2SEM!I61</f>
        <v>#REF!</v>
      </c>
      <c r="J61" s="58" t="e">
        <f>+ACUMJUN!J61+ACUM2SEM!J61</f>
        <v>#REF!</v>
      </c>
      <c r="K61" s="58" t="e">
        <f>+ACUMJUN!K61+ACUM2SEM!K61</f>
        <v>#REF!</v>
      </c>
      <c r="L61" s="58" t="e">
        <f>+ACUMJUN!L61+ACUM2SEM!L61</f>
        <v>#REF!</v>
      </c>
      <c r="M61" s="7" t="e">
        <f t="shared" si="3"/>
        <v>#REF!</v>
      </c>
      <c r="O61" s="47"/>
      <c r="P61" s="78">
        <v>17250806</v>
      </c>
      <c r="Q61" s="94" t="e">
        <f t="shared" si="1"/>
        <v>#REF!</v>
      </c>
      <c r="R61" s="78">
        <v>17250806</v>
      </c>
      <c r="S61" s="94" t="e">
        <f t="shared" si="2"/>
        <v>#REF!</v>
      </c>
    </row>
    <row r="62" spans="1:19">
      <c r="A62" s="42"/>
      <c r="C62" s="5" t="s">
        <v>61</v>
      </c>
      <c r="D62" s="58" t="e">
        <f>+ACUMJUN!D62+ACUM2SEM!D62</f>
        <v>#REF!</v>
      </c>
      <c r="E62" s="58" t="e">
        <f>+ACUMJUN!E62+ACUM2SEM!E62</f>
        <v>#REF!</v>
      </c>
      <c r="F62" s="58" t="e">
        <f>+ACUMJUN!F62+ACUM2SEM!F62</f>
        <v>#REF!</v>
      </c>
      <c r="G62" s="58" t="e">
        <f>+ACUMJUN!G62+ACUM2SEM!G62</f>
        <v>#REF!</v>
      </c>
      <c r="H62" s="58" t="e">
        <f>+ACUMJUN!H62+ACUM2SEM!H62</f>
        <v>#REF!</v>
      </c>
      <c r="I62" s="58" t="e">
        <f>+ACUMJUN!I62+ACUM2SEM!I62</f>
        <v>#REF!</v>
      </c>
      <c r="J62" s="58" t="e">
        <f>+ACUMJUN!J62+ACUM2SEM!J62</f>
        <v>#REF!</v>
      </c>
      <c r="K62" s="58" t="e">
        <f>+ACUMJUN!K62+ACUM2SEM!K62</f>
        <v>#REF!</v>
      </c>
      <c r="L62" s="58" t="e">
        <f>+ACUMJUN!L62+ACUM2SEM!L62</f>
        <v>#REF!</v>
      </c>
      <c r="M62" s="7" t="e">
        <f t="shared" si="3"/>
        <v>#REF!</v>
      </c>
      <c r="O62" s="47"/>
      <c r="P62" s="78">
        <v>81400998</v>
      </c>
      <c r="Q62" s="94" t="e">
        <f t="shared" si="1"/>
        <v>#REF!</v>
      </c>
      <c r="R62" s="78">
        <v>81400998</v>
      </c>
      <c r="S62" s="94" t="e">
        <f t="shared" si="2"/>
        <v>#REF!</v>
      </c>
    </row>
    <row r="63" spans="1:19">
      <c r="A63" s="42"/>
      <c r="C63" s="5" t="s">
        <v>62</v>
      </c>
      <c r="D63" s="58" t="e">
        <f>+ACUMJUN!D63+ACUM2SEM!D63</f>
        <v>#REF!</v>
      </c>
      <c r="E63" s="58" t="e">
        <f>+ACUMJUN!E63+ACUM2SEM!E63</f>
        <v>#REF!</v>
      </c>
      <c r="F63" s="58" t="e">
        <f>+ACUMJUN!F63+ACUM2SEM!F63</f>
        <v>#REF!</v>
      </c>
      <c r="G63" s="58" t="e">
        <f>+ACUMJUN!G63+ACUM2SEM!G63</f>
        <v>#REF!</v>
      </c>
      <c r="H63" s="58" t="e">
        <f>+ACUMJUN!H63+ACUM2SEM!H63</f>
        <v>#REF!</v>
      </c>
      <c r="I63" s="58" t="e">
        <f>+ACUMJUN!I63+ACUM2SEM!I63</f>
        <v>#REF!</v>
      </c>
      <c r="J63" s="58" t="e">
        <f>+ACUMJUN!J63+ACUM2SEM!J63</f>
        <v>#REF!</v>
      </c>
      <c r="K63" s="58" t="e">
        <f>+ACUMJUN!K63+ACUM2SEM!K63</f>
        <v>#REF!</v>
      </c>
      <c r="L63" s="58" t="e">
        <f>+ACUMJUN!L63+ACUM2SEM!L63</f>
        <v>#REF!</v>
      </c>
      <c r="M63" s="7" t="e">
        <f t="shared" si="3"/>
        <v>#REF!</v>
      </c>
      <c r="O63" s="47"/>
      <c r="P63" s="78">
        <v>29112788</v>
      </c>
      <c r="Q63" s="94" t="e">
        <f t="shared" si="1"/>
        <v>#REF!</v>
      </c>
      <c r="R63" s="78">
        <v>29112788</v>
      </c>
      <c r="S63" s="94" t="e">
        <f t="shared" si="2"/>
        <v>#REF!</v>
      </c>
    </row>
    <row r="64" spans="1:19">
      <c r="A64" s="42"/>
      <c r="C64" s="5" t="s">
        <v>63</v>
      </c>
      <c r="D64" s="58" t="e">
        <f>+ACUMJUN!D64+ACUM2SEM!D64</f>
        <v>#REF!</v>
      </c>
      <c r="E64" s="58" t="e">
        <f>+ACUMJUN!E64+ACUM2SEM!E64</f>
        <v>#REF!</v>
      </c>
      <c r="F64" s="58" t="e">
        <f>+ACUMJUN!F64+ACUM2SEM!F64</f>
        <v>#REF!</v>
      </c>
      <c r="G64" s="58" t="e">
        <f>+ACUMJUN!G64+ACUM2SEM!G64</f>
        <v>#REF!</v>
      </c>
      <c r="H64" s="58" t="e">
        <f>+ACUMJUN!H64+ACUM2SEM!H64</f>
        <v>#REF!</v>
      </c>
      <c r="I64" s="58" t="e">
        <f>+ACUMJUN!I64+ACUM2SEM!I64</f>
        <v>#REF!</v>
      </c>
      <c r="J64" s="58" t="e">
        <f>+ACUMJUN!J64+ACUM2SEM!J64</f>
        <v>#REF!</v>
      </c>
      <c r="K64" s="58" t="e">
        <f>+ACUMJUN!K64+ACUM2SEM!K64</f>
        <v>#REF!</v>
      </c>
      <c r="L64" s="58" t="e">
        <f>+ACUMJUN!L64+ACUM2SEM!L64</f>
        <v>#REF!</v>
      </c>
      <c r="M64" s="7" t="e">
        <f t="shared" si="3"/>
        <v>#REF!</v>
      </c>
      <c r="O64" s="47"/>
      <c r="P64" s="78">
        <v>20489717</v>
      </c>
      <c r="Q64" s="94" t="e">
        <f t="shared" si="1"/>
        <v>#REF!</v>
      </c>
      <c r="R64" s="78">
        <v>20489717</v>
      </c>
      <c r="S64" s="94" t="e">
        <f t="shared" si="2"/>
        <v>#REF!</v>
      </c>
    </row>
    <row r="65" spans="1:19">
      <c r="A65" s="42"/>
      <c r="C65" s="5" t="s">
        <v>64</v>
      </c>
      <c r="D65" s="58" t="e">
        <f>+ACUMJUN!D65+ACUM2SEM!D65</f>
        <v>#REF!</v>
      </c>
      <c r="E65" s="58" t="e">
        <f>+ACUMJUN!E65+ACUM2SEM!E65</f>
        <v>#REF!</v>
      </c>
      <c r="F65" s="58" t="e">
        <f>+ACUMJUN!F65+ACUM2SEM!F65</f>
        <v>#REF!</v>
      </c>
      <c r="G65" s="58" t="e">
        <f>+ACUMJUN!G65+ACUM2SEM!G65</f>
        <v>#REF!</v>
      </c>
      <c r="H65" s="58" t="e">
        <f>+ACUMJUN!H65+ACUM2SEM!H65</f>
        <v>#REF!</v>
      </c>
      <c r="I65" s="58" t="e">
        <f>+ACUMJUN!I65+ACUM2SEM!I65</f>
        <v>#REF!</v>
      </c>
      <c r="J65" s="58" t="e">
        <f>+ACUMJUN!J65+ACUM2SEM!J65</f>
        <v>#REF!</v>
      </c>
      <c r="K65" s="58" t="e">
        <f>+ACUMJUN!K65+ACUM2SEM!K65</f>
        <v>#REF!</v>
      </c>
      <c r="L65" s="58" t="e">
        <f>+ACUMJUN!L65+ACUM2SEM!L65</f>
        <v>#REF!</v>
      </c>
      <c r="M65" s="7" t="e">
        <f t="shared" si="3"/>
        <v>#REF!</v>
      </c>
      <c r="O65" s="47"/>
      <c r="P65" s="78">
        <v>28216755</v>
      </c>
      <c r="Q65" s="94" t="e">
        <f t="shared" si="1"/>
        <v>#REF!</v>
      </c>
      <c r="R65" s="78">
        <v>28216755</v>
      </c>
      <c r="S65" s="94" t="e">
        <f t="shared" si="2"/>
        <v>#REF!</v>
      </c>
    </row>
    <row r="66" spans="1:19">
      <c r="A66" s="42"/>
      <c r="C66" s="5" t="s">
        <v>65</v>
      </c>
      <c r="D66" s="58" t="e">
        <f>+ACUMJUN!D66+ACUM2SEM!D66</f>
        <v>#REF!</v>
      </c>
      <c r="E66" s="58" t="e">
        <f>+ACUMJUN!E66+ACUM2SEM!E66</f>
        <v>#REF!</v>
      </c>
      <c r="F66" s="58" t="e">
        <f>+ACUMJUN!F66+ACUM2SEM!F66</f>
        <v>#REF!</v>
      </c>
      <c r="G66" s="58" t="e">
        <f>+ACUMJUN!G66+ACUM2SEM!G66</f>
        <v>#REF!</v>
      </c>
      <c r="H66" s="58" t="e">
        <f>+ACUMJUN!H66+ACUM2SEM!H66</f>
        <v>#REF!</v>
      </c>
      <c r="I66" s="58" t="e">
        <f>+ACUMJUN!I66+ACUM2SEM!I66</f>
        <v>#REF!</v>
      </c>
      <c r="J66" s="58" t="e">
        <f>+ACUMJUN!J66+ACUM2SEM!J66</f>
        <v>#REF!</v>
      </c>
      <c r="K66" s="58" t="e">
        <f>+ACUMJUN!K66+ACUM2SEM!K66</f>
        <v>#REF!</v>
      </c>
      <c r="L66" s="58" t="e">
        <f>+ACUMJUN!L66+ACUM2SEM!L66</f>
        <v>#REF!</v>
      </c>
      <c r="M66" s="7" t="e">
        <f t="shared" si="3"/>
        <v>#REF!</v>
      </c>
      <c r="O66" s="47"/>
      <c r="P66" s="78">
        <v>54209633</v>
      </c>
      <c r="Q66" s="94" t="e">
        <f t="shared" si="1"/>
        <v>#REF!</v>
      </c>
      <c r="R66" s="78">
        <v>54209633</v>
      </c>
      <c r="S66" s="94" t="e">
        <f t="shared" si="2"/>
        <v>#REF!</v>
      </c>
    </row>
    <row r="67" spans="1:19" ht="13.5" thickBot="1">
      <c r="A67" s="42"/>
      <c r="C67" s="5" t="s">
        <v>66</v>
      </c>
      <c r="D67" s="58" t="e">
        <f>+ACUMJUN!D67+ACUM2SEM!D67</f>
        <v>#REF!</v>
      </c>
      <c r="E67" s="58" t="e">
        <f>+ACUMJUN!E67+ACUM2SEM!E67</f>
        <v>#REF!</v>
      </c>
      <c r="F67" s="58" t="e">
        <f>+ACUMJUN!F67+ACUM2SEM!F67</f>
        <v>#REF!</v>
      </c>
      <c r="G67" s="58" t="e">
        <f>+ACUMJUN!G67+ACUM2SEM!G67</f>
        <v>#REF!</v>
      </c>
      <c r="H67" s="58" t="e">
        <f>+ACUMJUN!H67+ACUM2SEM!H67</f>
        <v>#REF!</v>
      </c>
      <c r="I67" s="58" t="e">
        <f>+ACUMJUN!I67+ACUM2SEM!I67</f>
        <v>#REF!</v>
      </c>
      <c r="J67" s="58" t="e">
        <f>+ACUMJUN!J67+ACUM2SEM!J67</f>
        <v>#REF!</v>
      </c>
      <c r="K67" s="58" t="e">
        <f>+ACUMJUN!K67+ACUM2SEM!K67</f>
        <v>#REF!</v>
      </c>
      <c r="L67" s="58" t="e">
        <f>+ACUMJUN!L67+ACUM2SEM!L67</f>
        <v>#REF!</v>
      </c>
      <c r="M67" s="7" t="e">
        <f t="shared" si="3"/>
        <v>#REF!</v>
      </c>
      <c r="O67" s="47"/>
      <c r="P67" s="78">
        <v>269777277</v>
      </c>
      <c r="Q67" s="94" t="e">
        <f t="shared" si="1"/>
        <v>#REF!</v>
      </c>
      <c r="R67" s="78">
        <v>269777277</v>
      </c>
      <c r="S67" s="94" t="e">
        <f t="shared" si="2"/>
        <v>#REF!</v>
      </c>
    </row>
    <row r="68" spans="1:19" ht="15.75" customHeight="1">
      <c r="A68" s="42"/>
      <c r="C68" s="8" t="s">
        <v>67</v>
      </c>
      <c r="D68" s="59" t="e">
        <f>SUM(D10:D67)</f>
        <v>#REF!</v>
      </c>
      <c r="E68" s="59" t="e">
        <f t="shared" ref="E68:L68" si="4">SUM(E10:E67)</f>
        <v>#REF!</v>
      </c>
      <c r="F68" s="59" t="e">
        <f t="shared" si="4"/>
        <v>#REF!</v>
      </c>
      <c r="G68" s="59" t="e">
        <f>SUM(G10:G67)</f>
        <v>#REF!</v>
      </c>
      <c r="H68" s="59" t="e">
        <f>SUM(H10:H67)</f>
        <v>#REF!</v>
      </c>
      <c r="I68" s="59" t="e">
        <f t="shared" si="4"/>
        <v>#REF!</v>
      </c>
      <c r="J68" s="59" t="e">
        <f t="shared" si="4"/>
        <v>#REF!</v>
      </c>
      <c r="K68" s="59" t="e">
        <f t="shared" si="4"/>
        <v>#REF!</v>
      </c>
      <c r="L68" s="59" t="e">
        <f t="shared" si="4"/>
        <v>#REF!</v>
      </c>
      <c r="M68" s="59" t="e">
        <f>SUM(M10:M67)</f>
        <v>#REF!</v>
      </c>
      <c r="O68" s="47"/>
    </row>
    <row r="69" spans="1:19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 t="e">
        <f>+M68-ACUMPAR!O30</f>
        <v>#REF!</v>
      </c>
      <c r="N69" s="1" t="s">
        <v>9</v>
      </c>
      <c r="O69" s="47"/>
    </row>
    <row r="70" spans="1:19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9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/>
      <c r="O71" s="47"/>
    </row>
    <row r="72" spans="1:19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3"/>
    </row>
    <row r="73" spans="1:19" ht="13.5" thickTop="1">
      <c r="A73"/>
      <c r="B73"/>
    </row>
    <row r="74" spans="1:19">
      <c r="A74"/>
      <c r="B74"/>
    </row>
    <row r="75" spans="1:19">
      <c r="A75"/>
      <c r="B75"/>
    </row>
    <row r="76" spans="1:19">
      <c r="A76"/>
      <c r="B76"/>
    </row>
    <row r="77" spans="1:19">
      <c r="A77"/>
      <c r="B77"/>
    </row>
    <row r="78" spans="1:19">
      <c r="A78"/>
      <c r="B78"/>
    </row>
    <row r="79" spans="1:19">
      <c r="A79"/>
      <c r="B79"/>
    </row>
    <row r="80" spans="1:19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/>
  <pageMargins left="0.17" right="0.17" top="0.48" bottom="0.34" header="0" footer="0"/>
  <pageSetup scale="47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4"/>
  <dimension ref="A1:U192"/>
  <sheetViews>
    <sheetView view="pageBreakPreview" zoomScale="112" zoomScaleNormal="100" zoomScaleSheetLayoutView="112" workbookViewId="0">
      <pane xSplit="3" ySplit="9" topLeftCell="D10" activePane="bottomRight" state="frozen"/>
      <selection activeCell="M10" sqref="M10"/>
      <selection pane="topRight" activeCell="M10" sqref="M10"/>
      <selection pane="bottomLeft" activeCell="M10" sqref="M10"/>
      <selection pane="bottomRight" activeCell="D12" sqref="D12"/>
    </sheetView>
  </sheetViews>
  <sheetFormatPr baseColWidth="10" defaultColWidth="11.453125" defaultRowHeight="13"/>
  <cols>
    <col min="1" max="1" width="1.7265625" style="1" customWidth="1"/>
    <col min="2" max="2" width="3.7265625" style="1" customWidth="1"/>
    <col min="3" max="3" width="33" style="1" customWidth="1"/>
    <col min="4" max="15" width="17.26953125" style="12" customWidth="1"/>
    <col min="16" max="16" width="19.26953125" style="12" customWidth="1"/>
    <col min="17" max="17" width="4" style="1" customWidth="1"/>
    <col min="18" max="18" width="1.26953125" style="1" customWidth="1"/>
    <col min="19" max="19" width="11.453125" style="1"/>
    <col min="20" max="20" width="14" style="1" customWidth="1"/>
    <col min="21" max="16384" width="11.453125" style="1"/>
  </cols>
  <sheetData>
    <row r="1" spans="1:21" ht="8.25" customHeight="1" thickTop="1">
      <c r="A1" s="41"/>
      <c r="B1" s="45"/>
      <c r="C1" s="45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5"/>
      <c r="R1" s="46"/>
    </row>
    <row r="2" spans="1:21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R2" s="47"/>
    </row>
    <row r="3" spans="1:21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R3" s="47"/>
    </row>
    <row r="4" spans="1:21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R4" s="47"/>
    </row>
    <row r="5" spans="1:21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R5" s="47"/>
    </row>
    <row r="6" spans="1:21" ht="15.75" customHeight="1">
      <c r="A6" s="42"/>
      <c r="C6" s="141" t="s">
        <v>135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R6" s="47"/>
    </row>
    <row r="7" spans="1:21" ht="5.25" customHeight="1" thickBot="1">
      <c r="A7" s="4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47"/>
    </row>
    <row r="8" spans="1:21" ht="14">
      <c r="A8" s="42"/>
      <c r="C8" s="3"/>
      <c r="D8" s="2" t="s">
        <v>68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77</v>
      </c>
      <c r="M8" s="2" t="s">
        <v>78</v>
      </c>
      <c r="N8" s="2" t="s">
        <v>79</v>
      </c>
      <c r="O8" s="2" t="s">
        <v>76</v>
      </c>
      <c r="P8" s="4" t="s">
        <v>5</v>
      </c>
      <c r="R8" s="47"/>
    </row>
    <row r="9" spans="1:21" ht="14.5" thickBot="1">
      <c r="A9" s="42"/>
      <c r="B9" s="1" t="s">
        <v>9</v>
      </c>
      <c r="C9" s="55" t="s">
        <v>6</v>
      </c>
      <c r="D9" s="13" t="s">
        <v>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3" t="s">
        <v>10</v>
      </c>
      <c r="R9" s="47"/>
    </row>
    <row r="10" spans="1:21">
      <c r="A10" s="42"/>
      <c r="C10" s="5" t="s">
        <v>11</v>
      </c>
      <c r="D10" s="6">
        <f>+ENE!N10</f>
        <v>1019081</v>
      </c>
      <c r="E10" s="6">
        <f>+FEB!N10</f>
        <v>1475602</v>
      </c>
      <c r="F10" s="6" t="e">
        <f>+MAR!N10</f>
        <v>#REF!</v>
      </c>
      <c r="G10" s="6">
        <f>+ABR!N10</f>
        <v>1674579</v>
      </c>
      <c r="H10" s="6">
        <f>+MAY!N10</f>
        <v>1262467</v>
      </c>
      <c r="I10" s="6">
        <f>+JUN!M10</f>
        <v>909936</v>
      </c>
      <c r="J10" s="6">
        <f>+JUL!N10</f>
        <v>1173806</v>
      </c>
      <c r="K10" s="6">
        <f>+AGO!N10</f>
        <v>1246098</v>
      </c>
      <c r="L10" s="6">
        <f>+SEP!N10</f>
        <v>1060211</v>
      </c>
      <c r="M10" s="6">
        <f>+OCT!N10</f>
        <v>1092951</v>
      </c>
      <c r="N10" s="6">
        <f>+NOV!N10</f>
        <v>1117428</v>
      </c>
      <c r="O10" s="6">
        <f>+DIC!M10</f>
        <v>1495618</v>
      </c>
      <c r="P10" s="7" t="e">
        <f t="shared" ref="P10:P41" si="0">SUM(D10:O10)</f>
        <v>#REF!</v>
      </c>
      <c r="R10" s="47"/>
      <c r="T10" s="66">
        <v>14349825</v>
      </c>
      <c r="U10" s="66" t="e">
        <f>+P10-T10</f>
        <v>#REF!</v>
      </c>
    </row>
    <row r="11" spans="1:21">
      <c r="A11" s="42"/>
      <c r="C11" s="5" t="s">
        <v>12</v>
      </c>
      <c r="D11" s="6">
        <f>+ENE!N11</f>
        <v>843006</v>
      </c>
      <c r="E11" s="6">
        <f>+FEB!N11</f>
        <v>1220912</v>
      </c>
      <c r="F11" s="6" t="e">
        <f>+MAR!N11</f>
        <v>#REF!</v>
      </c>
      <c r="G11" s="6">
        <f>+ABR!N11</f>
        <v>1378826</v>
      </c>
      <c r="H11" s="6">
        <f>+MAY!N11</f>
        <v>1044510</v>
      </c>
      <c r="I11" s="6">
        <f>+JUN!M11</f>
        <v>757381</v>
      </c>
      <c r="J11" s="6">
        <f>+JUL!N11</f>
        <v>977340</v>
      </c>
      <c r="K11" s="6">
        <f>+AGO!N11</f>
        <v>1030969</v>
      </c>
      <c r="L11" s="6">
        <f>+SEP!N11</f>
        <v>882536</v>
      </c>
      <c r="M11" s="6">
        <f>+OCT!N11</f>
        <v>904221</v>
      </c>
      <c r="N11" s="6">
        <f>+NOV!N11</f>
        <v>924461</v>
      </c>
      <c r="O11" s="6">
        <f>+DIC!M11</f>
        <v>1245297</v>
      </c>
      <c r="P11" s="7" t="e">
        <f t="shared" si="0"/>
        <v>#REF!</v>
      </c>
      <c r="R11" s="47"/>
      <c r="T11" s="66">
        <v>11729804</v>
      </c>
      <c r="U11" s="66" t="e">
        <f t="shared" ref="U11:U67" si="1">+P11-T11</f>
        <v>#REF!</v>
      </c>
    </row>
    <row r="12" spans="1:21">
      <c r="A12" s="42"/>
      <c r="C12" s="5" t="s">
        <v>13</v>
      </c>
      <c r="D12" s="6">
        <f>+ENE!N12</f>
        <v>673237</v>
      </c>
      <c r="E12" s="6">
        <f>+FEB!N12</f>
        <v>1017225</v>
      </c>
      <c r="F12" s="6" t="e">
        <f>+MAR!N12</f>
        <v>#REF!</v>
      </c>
      <c r="G12" s="6">
        <f>+ABR!N12</f>
        <v>1194794</v>
      </c>
      <c r="H12" s="6">
        <f>+MAY!N12</f>
        <v>936566</v>
      </c>
      <c r="I12" s="6">
        <f>+JUN!M12</f>
        <v>696080</v>
      </c>
      <c r="J12" s="6">
        <f>+JUL!N12</f>
        <v>822696</v>
      </c>
      <c r="K12" s="6">
        <f>+AGO!N12</f>
        <v>875305</v>
      </c>
      <c r="L12" s="6">
        <f>+SEP!N12</f>
        <v>745703</v>
      </c>
      <c r="M12" s="6">
        <f>+OCT!N12</f>
        <v>757565</v>
      </c>
      <c r="N12" s="6">
        <f>+NOV!N12</f>
        <v>773670</v>
      </c>
      <c r="O12" s="6">
        <f>+DIC!M12</f>
        <v>1086085</v>
      </c>
      <c r="P12" s="7" t="e">
        <f t="shared" si="0"/>
        <v>#REF!</v>
      </c>
      <c r="R12" s="47"/>
      <c r="T12" s="66">
        <v>11174939</v>
      </c>
      <c r="U12" s="66" t="e">
        <f t="shared" si="1"/>
        <v>#REF!</v>
      </c>
    </row>
    <row r="13" spans="1:21">
      <c r="A13" s="42"/>
      <c r="C13" s="5" t="s">
        <v>14</v>
      </c>
      <c r="D13" s="6">
        <f>+ENE!N13</f>
        <v>779405</v>
      </c>
      <c r="E13" s="6">
        <f>+FEB!N13</f>
        <v>1128886</v>
      </c>
      <c r="F13" s="6" t="e">
        <f>+MAR!N13</f>
        <v>#REF!</v>
      </c>
      <c r="G13" s="6">
        <f>+ABR!N13</f>
        <v>1282228</v>
      </c>
      <c r="H13" s="6">
        <f>+MAY!N13</f>
        <v>965759</v>
      </c>
      <c r="I13" s="6">
        <f>+JUN!M13</f>
        <v>698858</v>
      </c>
      <c r="J13" s="6">
        <f>+JUL!N13</f>
        <v>902114</v>
      </c>
      <c r="K13" s="6">
        <f>+AGO!N13</f>
        <v>953243</v>
      </c>
      <c r="L13" s="6">
        <f>+SEP!N13</f>
        <v>814398</v>
      </c>
      <c r="M13" s="6">
        <f>+OCT!N13</f>
        <v>836038</v>
      </c>
      <c r="N13" s="6">
        <f>+NOV!N13</f>
        <v>854746</v>
      </c>
      <c r="O13" s="6">
        <f>+DIC!M13</f>
        <v>1149364</v>
      </c>
      <c r="P13" s="7" t="e">
        <f t="shared" si="0"/>
        <v>#REF!</v>
      </c>
      <c r="R13" s="47"/>
      <c r="T13" s="66">
        <v>10824071</v>
      </c>
      <c r="U13" s="66" t="e">
        <f t="shared" si="1"/>
        <v>#REF!</v>
      </c>
    </row>
    <row r="14" spans="1:21">
      <c r="A14" s="42"/>
      <c r="C14" s="5" t="s">
        <v>15</v>
      </c>
      <c r="D14" s="6">
        <f>+ENE!N14</f>
        <v>5263696</v>
      </c>
      <c r="E14" s="6">
        <f>+FEB!N14</f>
        <v>7698063</v>
      </c>
      <c r="F14" s="6" t="e">
        <f>+MAR!N14</f>
        <v>#REF!</v>
      </c>
      <c r="G14" s="6">
        <f>+ABR!N14</f>
        <v>12838994</v>
      </c>
      <c r="H14" s="6">
        <f>+MAY!N14</f>
        <v>6511244</v>
      </c>
      <c r="I14" s="6">
        <f>+JUN!M14</f>
        <v>4567964</v>
      </c>
      <c r="J14" s="6">
        <f>+JUL!N14</f>
        <v>5861262</v>
      </c>
      <c r="K14" s="6">
        <f>+AGO!N14</f>
        <v>9471972</v>
      </c>
      <c r="L14" s="6">
        <f>+SEP!N14</f>
        <v>5318897</v>
      </c>
      <c r="M14" s="6">
        <f>+OCT!N14</f>
        <v>6658949</v>
      </c>
      <c r="N14" s="6">
        <f>+NOV!N14</f>
        <v>6785821</v>
      </c>
      <c r="O14" s="6">
        <f>+DIC!M14</f>
        <v>8655328</v>
      </c>
      <c r="P14" s="7" t="e">
        <f t="shared" si="0"/>
        <v>#REF!</v>
      </c>
      <c r="R14" s="47"/>
      <c r="T14" s="66">
        <v>80672375</v>
      </c>
      <c r="U14" s="66" t="e">
        <f t="shared" si="1"/>
        <v>#REF!</v>
      </c>
    </row>
    <row r="15" spans="1:21">
      <c r="A15" s="42"/>
      <c r="C15" s="5" t="s">
        <v>16</v>
      </c>
      <c r="D15" s="6">
        <f>+ENE!N15</f>
        <v>1094804</v>
      </c>
      <c r="E15" s="6">
        <f>+FEB!N15</f>
        <v>1583530</v>
      </c>
      <c r="F15" s="6" t="e">
        <f>+MAR!N15</f>
        <v>#REF!</v>
      </c>
      <c r="G15" s="6">
        <f>+ABR!N15</f>
        <v>1765387</v>
      </c>
      <c r="H15" s="6">
        <f>+MAY!N15</f>
        <v>1355183</v>
      </c>
      <c r="I15" s="6">
        <f>+JUN!M15</f>
        <v>981081</v>
      </c>
      <c r="J15" s="6">
        <f>+JUL!N15</f>
        <v>1263279</v>
      </c>
      <c r="K15" s="6">
        <f>+AGO!N15</f>
        <v>1337585</v>
      </c>
      <c r="L15" s="6">
        <f>+SEP!N15</f>
        <v>1142602</v>
      </c>
      <c r="M15" s="6">
        <f>+OCT!N15</f>
        <v>1173463</v>
      </c>
      <c r="N15" s="6">
        <f>+NOV!N15</f>
        <v>1199807</v>
      </c>
      <c r="O15" s="6">
        <f>+DIC!M15</f>
        <v>1609774</v>
      </c>
      <c r="P15" s="7" t="e">
        <f t="shared" si="0"/>
        <v>#REF!</v>
      </c>
      <c r="R15" s="47"/>
      <c r="T15" s="66">
        <v>15276247</v>
      </c>
      <c r="U15" s="66" t="e">
        <f t="shared" si="1"/>
        <v>#REF!</v>
      </c>
    </row>
    <row r="16" spans="1:21">
      <c r="A16" s="42"/>
      <c r="C16" s="5" t="s">
        <v>17</v>
      </c>
      <c r="D16" s="6">
        <f>+ENE!N16</f>
        <v>2152659</v>
      </c>
      <c r="E16" s="6">
        <f>+FEB!N16</f>
        <v>3118230</v>
      </c>
      <c r="F16" s="6" t="e">
        <f>+MAR!N16</f>
        <v>#REF!</v>
      </c>
      <c r="G16" s="6">
        <f>+ABR!N16</f>
        <v>3905010</v>
      </c>
      <c r="H16" s="6">
        <f>+MAY!N16</f>
        <v>3037350</v>
      </c>
      <c r="I16" s="6">
        <f>+JUN!M16</f>
        <v>1921256</v>
      </c>
      <c r="J16" s="6">
        <f>+JUL!N16</f>
        <v>2569651</v>
      </c>
      <c r="K16" s="6">
        <f>+AGO!N16</f>
        <v>2744364</v>
      </c>
      <c r="L16" s="6">
        <f>+SEP!N16</f>
        <v>2333353</v>
      </c>
      <c r="M16" s="6">
        <f>+OCT!N16</f>
        <v>2309208</v>
      </c>
      <c r="N16" s="6">
        <f>+NOV!N16</f>
        <v>2360870</v>
      </c>
      <c r="O16" s="6">
        <f>+DIC!M16</f>
        <v>3549600</v>
      </c>
      <c r="P16" s="7" t="e">
        <f t="shared" si="0"/>
        <v>#REF!</v>
      </c>
      <c r="R16" s="47"/>
      <c r="T16" s="66">
        <v>31275990</v>
      </c>
      <c r="U16" s="66" t="e">
        <f t="shared" si="1"/>
        <v>#REF!</v>
      </c>
    </row>
    <row r="17" spans="1:21">
      <c r="A17" s="42"/>
      <c r="C17" s="5" t="s">
        <v>18</v>
      </c>
      <c r="D17" s="6">
        <f>+ENE!N17</f>
        <v>1421509</v>
      </c>
      <c r="E17" s="6">
        <f>+FEB!N17</f>
        <v>2053004</v>
      </c>
      <c r="F17" s="6" t="e">
        <f>+MAR!N17</f>
        <v>#REF!</v>
      </c>
      <c r="G17" s="6">
        <f>+ABR!N17</f>
        <v>2340608</v>
      </c>
      <c r="H17" s="6">
        <f>+MAY!N17</f>
        <v>1757632</v>
      </c>
      <c r="I17" s="6">
        <f>+JUN!M17</f>
        <v>1278049</v>
      </c>
      <c r="J17" s="6">
        <f>+JUL!N17</f>
        <v>1640763</v>
      </c>
      <c r="K17" s="6">
        <f>+AGO!N17</f>
        <v>1739664</v>
      </c>
      <c r="L17" s="6">
        <f>+SEP!N17</f>
        <v>1484005</v>
      </c>
      <c r="M17" s="6">
        <f>+OCT!N17</f>
        <v>1524901</v>
      </c>
      <c r="N17" s="6">
        <f>+NOV!N17</f>
        <v>1559201</v>
      </c>
      <c r="O17" s="6">
        <f>+DIC!M17</f>
        <v>2080613</v>
      </c>
      <c r="P17" s="7" t="e">
        <f t="shared" si="0"/>
        <v>#REF!</v>
      </c>
      <c r="R17" s="47"/>
      <c r="T17" s="66">
        <v>19779204</v>
      </c>
      <c r="U17" s="66" t="e">
        <f t="shared" si="1"/>
        <v>#REF!</v>
      </c>
    </row>
    <row r="18" spans="1:21">
      <c r="A18" s="42"/>
      <c r="C18" s="5" t="s">
        <v>19</v>
      </c>
      <c r="D18" s="6">
        <f>+ENE!N18</f>
        <v>2185694</v>
      </c>
      <c r="E18" s="6">
        <f>+FEB!N18</f>
        <v>3315492</v>
      </c>
      <c r="F18" s="6" t="e">
        <f>+MAR!N18</f>
        <v>#REF!</v>
      </c>
      <c r="G18" s="6">
        <f>+ABR!N18</f>
        <v>4859588</v>
      </c>
      <c r="H18" s="6">
        <f>+MAY!N18</f>
        <v>2894131</v>
      </c>
      <c r="I18" s="6">
        <f>+JUN!M18</f>
        <v>1952512</v>
      </c>
      <c r="J18" s="6">
        <f>+JUL!N18</f>
        <v>2525125</v>
      </c>
      <c r="K18" s="6">
        <f>+AGO!N18</f>
        <v>2675003</v>
      </c>
      <c r="L18" s="6">
        <f>+SEP!N18</f>
        <v>2422203</v>
      </c>
      <c r="M18" s="6">
        <f>+OCT!N18</f>
        <v>2345661</v>
      </c>
      <c r="N18" s="6">
        <f>+NOV!N18</f>
        <v>2398039</v>
      </c>
      <c r="O18" s="6">
        <f>+DIC!M18</f>
        <v>3623267</v>
      </c>
      <c r="P18" s="7" t="e">
        <f t="shared" si="0"/>
        <v>#REF!</v>
      </c>
      <c r="R18" s="47"/>
      <c r="T18" s="66">
        <v>33004541</v>
      </c>
      <c r="U18" s="66" t="e">
        <f t="shared" si="1"/>
        <v>#REF!</v>
      </c>
    </row>
    <row r="19" spans="1:21">
      <c r="A19" s="42"/>
      <c r="C19" s="5" t="s">
        <v>20</v>
      </c>
      <c r="D19" s="6">
        <f>+ENE!N19</f>
        <v>525182</v>
      </c>
      <c r="E19" s="6">
        <f>+FEB!N19</f>
        <v>815624</v>
      </c>
      <c r="F19" s="6" t="e">
        <f>+MAR!N19</f>
        <v>#REF!</v>
      </c>
      <c r="G19" s="6">
        <f>+ABR!N19</f>
        <v>874033</v>
      </c>
      <c r="H19" s="6">
        <f>+MAY!N19</f>
        <v>651782</v>
      </c>
      <c r="I19" s="6">
        <f>+JUN!M19</f>
        <v>492879</v>
      </c>
      <c r="J19" s="6">
        <f>+JUL!N19</f>
        <v>631209</v>
      </c>
      <c r="K19" s="6">
        <f>+AGO!N19</f>
        <v>685087</v>
      </c>
      <c r="L19" s="6">
        <f>+SEP!N19</f>
        <v>570236</v>
      </c>
      <c r="M19" s="6">
        <f>+OCT!N19</f>
        <v>564005</v>
      </c>
      <c r="N19" s="6">
        <f>+NOV!N19</f>
        <v>576562</v>
      </c>
      <c r="O19" s="6">
        <f>+DIC!M19</f>
        <v>799384</v>
      </c>
      <c r="P19" s="7" t="e">
        <f t="shared" si="0"/>
        <v>#REF!</v>
      </c>
      <c r="R19" s="47"/>
      <c r="T19" s="66">
        <v>7624720</v>
      </c>
      <c r="U19" s="66" t="e">
        <f t="shared" si="1"/>
        <v>#REF!</v>
      </c>
    </row>
    <row r="20" spans="1:21">
      <c r="A20" s="42"/>
      <c r="C20" s="5" t="s">
        <v>21</v>
      </c>
      <c r="D20" s="6">
        <f>+ENE!N20</f>
        <v>605857</v>
      </c>
      <c r="E20" s="6">
        <f>+FEB!N20</f>
        <v>878623</v>
      </c>
      <c r="F20" s="6" t="e">
        <f>+MAR!N20</f>
        <v>#REF!</v>
      </c>
      <c r="G20" s="6">
        <f>+ABR!N20</f>
        <v>970721</v>
      </c>
      <c r="H20" s="6">
        <f>+MAY!N20</f>
        <v>751418</v>
      </c>
      <c r="I20" s="6">
        <f>+JUN!M20</f>
        <v>550257</v>
      </c>
      <c r="J20" s="6">
        <f>+JUL!N20</f>
        <v>711894</v>
      </c>
      <c r="K20" s="6">
        <f>+AGO!N20</f>
        <v>741696</v>
      </c>
      <c r="L20" s="6">
        <f>+SEP!N20</f>
        <v>641591</v>
      </c>
      <c r="M20" s="6">
        <f>+OCT!N20</f>
        <v>650330</v>
      </c>
      <c r="N20" s="6">
        <f>+NOV!N20</f>
        <v>664839</v>
      </c>
      <c r="O20" s="6">
        <f>+DIC!M20</f>
        <v>906987</v>
      </c>
      <c r="P20" s="7" t="e">
        <f t="shared" si="0"/>
        <v>#REF!</v>
      </c>
      <c r="R20" s="47"/>
      <c r="T20" s="66">
        <v>8456420</v>
      </c>
      <c r="U20" s="66" t="e">
        <f t="shared" si="1"/>
        <v>#REF!</v>
      </c>
    </row>
    <row r="21" spans="1:21">
      <c r="A21" s="42"/>
      <c r="C21" s="5" t="s">
        <v>22</v>
      </c>
      <c r="D21" s="6">
        <f>+ENE!N21</f>
        <v>23621089</v>
      </c>
      <c r="E21" s="6">
        <f>+FEB!N21</f>
        <v>36656039</v>
      </c>
      <c r="F21" s="6" t="e">
        <f>+MAR!N21</f>
        <v>#REF!</v>
      </c>
      <c r="G21" s="6">
        <f>+ABR!N21</f>
        <v>44921186</v>
      </c>
      <c r="H21" s="6">
        <f>+MAY!N21</f>
        <v>31626362</v>
      </c>
      <c r="I21" s="6">
        <f>+JUN!M21</f>
        <v>23375805</v>
      </c>
      <c r="J21" s="6">
        <f>+JUL!N21</f>
        <v>29556546</v>
      </c>
      <c r="K21" s="6">
        <f>+AGO!N21</f>
        <v>31294446</v>
      </c>
      <c r="L21" s="6">
        <f>+SEP!N21</f>
        <v>30074889</v>
      </c>
      <c r="M21" s="6">
        <f>+OCT!N21</f>
        <v>25289605</v>
      </c>
      <c r="N21" s="6">
        <f>+NOV!N21</f>
        <v>25860140</v>
      </c>
      <c r="O21" s="6">
        <f>+DIC!M21</f>
        <v>39826452</v>
      </c>
      <c r="P21" s="7" t="e">
        <f t="shared" si="0"/>
        <v>#REF!</v>
      </c>
      <c r="R21" s="47"/>
      <c r="T21" s="66">
        <v>374098315</v>
      </c>
      <c r="U21" s="66" t="e">
        <f t="shared" si="1"/>
        <v>#REF!</v>
      </c>
    </row>
    <row r="22" spans="1:21">
      <c r="A22" s="42"/>
      <c r="C22" s="5" t="s">
        <v>23</v>
      </c>
      <c r="D22" s="6">
        <f>+ENE!N22</f>
        <v>1309773</v>
      </c>
      <c r="E22" s="6">
        <f>+FEB!N22</f>
        <v>1982357</v>
      </c>
      <c r="F22" s="6" t="e">
        <f>+MAR!N22</f>
        <v>#REF!</v>
      </c>
      <c r="G22" s="6">
        <f>+ABR!N22</f>
        <v>2274725</v>
      </c>
      <c r="H22" s="6">
        <f>+MAY!N22</f>
        <v>1719564</v>
      </c>
      <c r="I22" s="6">
        <f>+JUN!M22</f>
        <v>1281902</v>
      </c>
      <c r="J22" s="6">
        <f>+JUL!N22</f>
        <v>1675809</v>
      </c>
      <c r="K22" s="6">
        <f>+AGO!N22</f>
        <v>1786667</v>
      </c>
      <c r="L22" s="6">
        <f>+SEP!N22</f>
        <v>1455354</v>
      </c>
      <c r="M22" s="6">
        <f>+OCT!N22</f>
        <v>1478486</v>
      </c>
      <c r="N22" s="6">
        <f>+NOV!N22</f>
        <v>1509946</v>
      </c>
      <c r="O22" s="6">
        <f>+DIC!M22</f>
        <v>2126003</v>
      </c>
      <c r="P22" s="7" t="e">
        <f t="shared" si="0"/>
        <v>#REF!</v>
      </c>
      <c r="R22" s="47"/>
      <c r="T22" s="66">
        <v>19197083</v>
      </c>
      <c r="U22" s="66" t="e">
        <f t="shared" si="1"/>
        <v>#REF!</v>
      </c>
    </row>
    <row r="23" spans="1:21">
      <c r="A23" s="42"/>
      <c r="C23" s="5" t="s">
        <v>24</v>
      </c>
      <c r="D23" s="6">
        <f>+ENE!N23</f>
        <v>903987</v>
      </c>
      <c r="E23" s="6">
        <f>+FEB!N23</f>
        <v>1439339</v>
      </c>
      <c r="F23" s="6" t="e">
        <f>+MAR!N23</f>
        <v>#REF!</v>
      </c>
      <c r="G23" s="6">
        <f>+ABR!N23</f>
        <v>1547130</v>
      </c>
      <c r="H23" s="6">
        <f>+MAY!N23</f>
        <v>1182173</v>
      </c>
      <c r="I23" s="6">
        <f>+JUN!M23</f>
        <v>857635</v>
      </c>
      <c r="J23" s="6">
        <f>+JUL!N23</f>
        <v>1083024</v>
      </c>
      <c r="K23" s="6">
        <f>+AGO!N23</f>
        <v>1168628</v>
      </c>
      <c r="L23" s="6">
        <f>+SEP!N23</f>
        <v>985971</v>
      </c>
      <c r="M23" s="6">
        <f>+OCT!N23</f>
        <v>969013</v>
      </c>
      <c r="N23" s="6">
        <f>+NOV!N23</f>
        <v>990761</v>
      </c>
      <c r="O23" s="6">
        <f>+DIC!M23</f>
        <v>1547964</v>
      </c>
      <c r="P23" s="7" t="e">
        <f t="shared" si="0"/>
        <v>#REF!</v>
      </c>
      <c r="R23" s="47"/>
      <c r="T23" s="66">
        <v>13344908</v>
      </c>
      <c r="U23" s="66" t="e">
        <f t="shared" si="1"/>
        <v>#REF!</v>
      </c>
    </row>
    <row r="24" spans="1:21">
      <c r="A24" s="42"/>
      <c r="C24" s="5" t="s">
        <v>25</v>
      </c>
      <c r="D24" s="6">
        <f>+ENE!N24</f>
        <v>3637335</v>
      </c>
      <c r="E24" s="6">
        <f>+FEB!N24</f>
        <v>5269167</v>
      </c>
      <c r="F24" s="6" t="e">
        <f>+MAR!N24</f>
        <v>#REF!</v>
      </c>
      <c r="G24" s="6">
        <f>+ABR!N24</f>
        <v>5822495</v>
      </c>
      <c r="H24" s="6">
        <f>+MAY!N24</f>
        <v>4507568</v>
      </c>
      <c r="I24" s="6">
        <f>+JUN!M24</f>
        <v>3266790</v>
      </c>
      <c r="J24" s="6">
        <f>+JUL!N24</f>
        <v>4215147</v>
      </c>
      <c r="K24" s="6">
        <f>+AGO!N24</f>
        <v>4449162</v>
      </c>
      <c r="L24" s="6">
        <f>+SEP!N24</f>
        <v>3806520</v>
      </c>
      <c r="M24" s="6">
        <f>+OCT!N24</f>
        <v>3901984</v>
      </c>
      <c r="N24" s="6">
        <f>+NOV!N24</f>
        <v>3989268</v>
      </c>
      <c r="O24" s="6">
        <f>+DIC!M24</f>
        <v>5370738</v>
      </c>
      <c r="P24" s="7" t="e">
        <f t="shared" si="0"/>
        <v>#REF!</v>
      </c>
      <c r="R24" s="47"/>
      <c r="T24" s="66">
        <v>50773890</v>
      </c>
      <c r="U24" s="66" t="e">
        <f t="shared" si="1"/>
        <v>#REF!</v>
      </c>
    </row>
    <row r="25" spans="1:21">
      <c r="A25" s="42"/>
      <c r="C25" s="5" t="s">
        <v>26</v>
      </c>
      <c r="D25" s="6">
        <f>+ENE!N25</f>
        <v>2373850</v>
      </c>
      <c r="E25" s="6">
        <f>+FEB!N25</f>
        <v>3427249</v>
      </c>
      <c r="F25" s="6" t="e">
        <f>+MAR!N25</f>
        <v>#REF!</v>
      </c>
      <c r="G25" s="6">
        <f>+ABR!N25</f>
        <v>3981533</v>
      </c>
      <c r="H25" s="6">
        <f>+MAY!N25</f>
        <v>2934414</v>
      </c>
      <c r="I25" s="6">
        <f>+JUN!M25</f>
        <v>2134083</v>
      </c>
      <c r="J25" s="6">
        <f>+JUL!N25</f>
        <v>2740889</v>
      </c>
      <c r="K25" s="6">
        <f>+AGO!N25</f>
        <v>2896213</v>
      </c>
      <c r="L25" s="6">
        <f>+SEP!N25</f>
        <v>2483888</v>
      </c>
      <c r="M25" s="6">
        <f>+OCT!N25</f>
        <v>2541827</v>
      </c>
      <c r="N25" s="6">
        <f>+NOV!N25</f>
        <v>2599141</v>
      </c>
      <c r="O25" s="6">
        <f>+DIC!M25</f>
        <v>3493105</v>
      </c>
      <c r="P25" s="7" t="e">
        <f t="shared" si="0"/>
        <v>#REF!</v>
      </c>
      <c r="R25" s="47"/>
      <c r="T25" s="66">
        <v>33077615</v>
      </c>
      <c r="U25" s="66" t="e">
        <f t="shared" si="1"/>
        <v>#REF!</v>
      </c>
    </row>
    <row r="26" spans="1:21">
      <c r="A26" s="42"/>
      <c r="C26" s="5" t="s">
        <v>27</v>
      </c>
      <c r="D26" s="6">
        <f>+ENE!N26</f>
        <v>21656913</v>
      </c>
      <c r="E26" s="6">
        <f>+FEB!N26</f>
        <v>36653461</v>
      </c>
      <c r="F26" s="6" t="e">
        <f>+MAR!N26</f>
        <v>#REF!</v>
      </c>
      <c r="G26" s="6">
        <f>+ABR!N26</f>
        <v>45977895</v>
      </c>
      <c r="H26" s="6">
        <f>+MAY!N26</f>
        <v>29854757</v>
      </c>
      <c r="I26" s="6">
        <f>+JUN!M26</f>
        <v>20891943</v>
      </c>
      <c r="J26" s="6">
        <f>+JUL!N26</f>
        <v>26153287</v>
      </c>
      <c r="K26" s="6">
        <f>+AGO!N26</f>
        <v>28903131</v>
      </c>
      <c r="L26" s="6">
        <f>+SEP!N26</f>
        <v>24454185</v>
      </c>
      <c r="M26" s="6">
        <f>+OCT!N26</f>
        <v>23190718</v>
      </c>
      <c r="N26" s="6">
        <f>+NOV!N26</f>
        <v>23713510</v>
      </c>
      <c r="O26" s="6">
        <f>+DIC!M26</f>
        <v>35268230</v>
      </c>
      <c r="P26" s="7" t="e">
        <f t="shared" si="0"/>
        <v>#REF!</v>
      </c>
      <c r="R26" s="47"/>
      <c r="T26" s="66">
        <v>325414261</v>
      </c>
      <c r="U26" s="66" t="e">
        <f t="shared" si="1"/>
        <v>#REF!</v>
      </c>
    </row>
    <row r="27" spans="1:21">
      <c r="A27" s="42"/>
      <c r="C27" s="5" t="s">
        <v>28</v>
      </c>
      <c r="D27" s="6">
        <f>+ENE!N27</f>
        <v>919272</v>
      </c>
      <c r="E27" s="6">
        <f>+FEB!N27</f>
        <v>1332309</v>
      </c>
      <c r="F27" s="6" t="e">
        <f>+MAR!N27</f>
        <v>#REF!</v>
      </c>
      <c r="G27" s="6">
        <f>+ABR!N27</f>
        <v>1522626</v>
      </c>
      <c r="H27" s="6">
        <f>+MAY!N27</f>
        <v>1165853</v>
      </c>
      <c r="I27" s="6">
        <f>+JUN!M27</f>
        <v>817184</v>
      </c>
      <c r="J27" s="6">
        <f>+JUL!N27</f>
        <v>1056549</v>
      </c>
      <c r="K27" s="6">
        <f>+AGO!N27</f>
        <v>1124847</v>
      </c>
      <c r="L27" s="6">
        <f>+SEP!N27</f>
        <v>978593</v>
      </c>
      <c r="M27" s="6">
        <f>+OCT!N27</f>
        <v>994776</v>
      </c>
      <c r="N27" s="6">
        <f>+NOV!N27</f>
        <v>1016817</v>
      </c>
      <c r="O27" s="6">
        <f>+DIC!M27</f>
        <v>1370866</v>
      </c>
      <c r="P27" s="7" t="e">
        <f t="shared" si="0"/>
        <v>#REF!</v>
      </c>
      <c r="R27" s="47"/>
      <c r="T27" s="66">
        <v>12835754</v>
      </c>
      <c r="U27" s="66" t="e">
        <f t="shared" si="1"/>
        <v>#REF!</v>
      </c>
    </row>
    <row r="28" spans="1:21">
      <c r="A28" s="42"/>
      <c r="C28" s="5" t="s">
        <v>29</v>
      </c>
      <c r="D28" s="6">
        <f>+ENE!N28</f>
        <v>3630515</v>
      </c>
      <c r="E28" s="6">
        <f>+FEB!N28</f>
        <v>5572751</v>
      </c>
      <c r="F28" s="6" t="e">
        <f>+MAR!N28</f>
        <v>#REF!</v>
      </c>
      <c r="G28" s="6">
        <f>+ABR!N28</f>
        <v>7003967</v>
      </c>
      <c r="H28" s="6">
        <f>+MAY!N28</f>
        <v>4643506</v>
      </c>
      <c r="I28" s="6">
        <f>+JUN!M28</f>
        <v>3194896</v>
      </c>
      <c r="J28" s="6">
        <f>+JUL!N28</f>
        <v>4146585</v>
      </c>
      <c r="K28" s="6">
        <f>+AGO!N28</f>
        <v>4587888</v>
      </c>
      <c r="L28" s="6">
        <f>+SEP!N28</f>
        <v>3856316</v>
      </c>
      <c r="M28" s="6">
        <f>+OCT!N28</f>
        <v>3892312</v>
      </c>
      <c r="N28" s="6">
        <f>+NOV!N28</f>
        <v>3979605</v>
      </c>
      <c r="O28" s="6">
        <f>+DIC!M28</f>
        <v>6021952</v>
      </c>
      <c r="P28" s="7" t="e">
        <f t="shared" si="0"/>
        <v>#REF!</v>
      </c>
      <c r="R28" s="47"/>
      <c r="T28" s="66">
        <v>51294296</v>
      </c>
      <c r="U28" s="66" t="e">
        <f t="shared" si="1"/>
        <v>#REF!</v>
      </c>
    </row>
    <row r="29" spans="1:21">
      <c r="A29" s="42"/>
      <c r="C29" s="5" t="s">
        <v>30</v>
      </c>
      <c r="D29" s="6">
        <f>+ENE!N29</f>
        <v>8322227</v>
      </c>
      <c r="E29" s="6">
        <f>+FEB!N29</f>
        <v>12760465</v>
      </c>
      <c r="F29" s="6" t="e">
        <f>+MAR!N29</f>
        <v>#REF!</v>
      </c>
      <c r="G29" s="6">
        <f>+ABR!N29</f>
        <v>16066146</v>
      </c>
      <c r="H29" s="6">
        <f>+MAY!N29</f>
        <v>11078259</v>
      </c>
      <c r="I29" s="6">
        <f>+JUN!M29</f>
        <v>7200199</v>
      </c>
      <c r="J29" s="6">
        <f>+JUL!N29</f>
        <v>9986179</v>
      </c>
      <c r="K29" s="6">
        <f>+AGO!N29</f>
        <v>10991061</v>
      </c>
      <c r="L29" s="6">
        <f>+SEP!N29</f>
        <v>9125122</v>
      </c>
      <c r="M29" s="6">
        <f>+OCT!N29</f>
        <v>9015965</v>
      </c>
      <c r="N29" s="6">
        <f>+NOV!N29</f>
        <v>9216135</v>
      </c>
      <c r="O29" s="6">
        <f>+DIC!M29</f>
        <v>13695794</v>
      </c>
      <c r="P29" s="7" t="e">
        <f t="shared" si="0"/>
        <v>#REF!</v>
      </c>
      <c r="R29" s="47"/>
      <c r="T29" s="66">
        <v>124312404</v>
      </c>
      <c r="U29" s="66" t="e">
        <f t="shared" si="1"/>
        <v>#REF!</v>
      </c>
    </row>
    <row r="30" spans="1:21">
      <c r="A30" s="42"/>
      <c r="C30" s="5" t="s">
        <v>31</v>
      </c>
      <c r="D30" s="6">
        <f>+ENE!N30</f>
        <v>1027558</v>
      </c>
      <c r="E30" s="6">
        <f>+FEB!N30</f>
        <v>1489944</v>
      </c>
      <c r="F30" s="6" t="e">
        <f>+MAR!N30</f>
        <v>#REF!</v>
      </c>
      <c r="G30" s="6">
        <f>+ABR!N30</f>
        <v>1625712</v>
      </c>
      <c r="H30" s="6">
        <f>+MAY!N30</f>
        <v>1274283</v>
      </c>
      <c r="I30" s="6">
        <f>+JUN!M30</f>
        <v>923284</v>
      </c>
      <c r="J30" s="6">
        <f>+JUL!N30</f>
        <v>1194336</v>
      </c>
      <c r="K30" s="6">
        <f>+AGO!N30</f>
        <v>1257792</v>
      </c>
      <c r="L30" s="6">
        <f>+SEP!N30</f>
        <v>1076495</v>
      </c>
      <c r="M30" s="6">
        <f>+OCT!N30</f>
        <v>1102888</v>
      </c>
      <c r="N30" s="6">
        <f>+NOV!N30</f>
        <v>1127503</v>
      </c>
      <c r="O30" s="6">
        <f>+DIC!M30</f>
        <v>1521646</v>
      </c>
      <c r="P30" s="7" t="e">
        <f t="shared" si="0"/>
        <v>#REF!</v>
      </c>
      <c r="R30" s="47"/>
      <c r="T30" s="66">
        <v>14301805</v>
      </c>
      <c r="U30" s="66" t="e">
        <f t="shared" si="1"/>
        <v>#REF!</v>
      </c>
    </row>
    <row r="31" spans="1:21">
      <c r="A31" s="42"/>
      <c r="C31" s="5" t="s">
        <v>32</v>
      </c>
      <c r="D31" s="6">
        <f>+ENE!N31</f>
        <v>2403752</v>
      </c>
      <c r="E31" s="6">
        <f>+FEB!N31</f>
        <v>3474980</v>
      </c>
      <c r="F31" s="6" t="e">
        <f>+MAR!N31</f>
        <v>#REF!</v>
      </c>
      <c r="G31" s="6">
        <f>+ABR!N31</f>
        <v>4487676</v>
      </c>
      <c r="H31" s="6">
        <f>+MAY!N31</f>
        <v>2974284</v>
      </c>
      <c r="I31" s="6">
        <f>+JUN!M31</f>
        <v>2330766</v>
      </c>
      <c r="J31" s="6">
        <f>+JUL!N31</f>
        <v>3145085</v>
      </c>
      <c r="K31" s="6">
        <f>+AGO!N31</f>
        <v>3147629</v>
      </c>
      <c r="L31" s="6">
        <f>+SEP!N31</f>
        <v>2502485</v>
      </c>
      <c r="M31" s="6">
        <f>+OCT!N31</f>
        <v>2794954</v>
      </c>
      <c r="N31" s="6">
        <f>+NOV!N31</f>
        <v>2852852</v>
      </c>
      <c r="O31" s="6">
        <f>+DIC!M31</f>
        <v>3883052</v>
      </c>
      <c r="P31" s="7" t="e">
        <f t="shared" si="0"/>
        <v>#REF!</v>
      </c>
      <c r="R31" s="47"/>
      <c r="T31" s="66">
        <v>35737485</v>
      </c>
      <c r="U31" s="66" t="e">
        <f t="shared" si="1"/>
        <v>#REF!</v>
      </c>
    </row>
    <row r="32" spans="1:21">
      <c r="A32" s="42"/>
      <c r="C32" s="5" t="s">
        <v>33</v>
      </c>
      <c r="D32" s="6">
        <f>+ENE!N32</f>
        <v>2245727</v>
      </c>
      <c r="E32" s="6">
        <f>+FEB!N32</f>
        <v>3470890</v>
      </c>
      <c r="F32" s="6" t="e">
        <f>+MAR!N32</f>
        <v>#REF!</v>
      </c>
      <c r="G32" s="6">
        <f>+ABR!N32</f>
        <v>4352926</v>
      </c>
      <c r="H32" s="6">
        <f>+MAY!N32</f>
        <v>3001223</v>
      </c>
      <c r="I32" s="6">
        <f>+JUN!M32</f>
        <v>2047826</v>
      </c>
      <c r="J32" s="6">
        <f>+JUL!N32</f>
        <v>2559323</v>
      </c>
      <c r="K32" s="6">
        <f>+AGO!N32</f>
        <v>2748027</v>
      </c>
      <c r="L32" s="6">
        <f>+SEP!N32</f>
        <v>2478004</v>
      </c>
      <c r="M32" s="6">
        <f>+OCT!N32</f>
        <v>2505479</v>
      </c>
      <c r="N32" s="6">
        <f>+NOV!N32</f>
        <v>2559359</v>
      </c>
      <c r="O32" s="6">
        <f>+DIC!M32</f>
        <v>3624603</v>
      </c>
      <c r="P32" s="7" t="e">
        <f t="shared" si="0"/>
        <v>#REF!</v>
      </c>
      <c r="R32" s="47"/>
      <c r="T32" s="66">
        <v>32559123</v>
      </c>
      <c r="U32" s="66" t="e">
        <f t="shared" si="1"/>
        <v>#REF!</v>
      </c>
    </row>
    <row r="33" spans="1:21">
      <c r="A33" s="42"/>
      <c r="C33" s="5" t="s">
        <v>34</v>
      </c>
      <c r="D33" s="6">
        <f>+ENE!N33</f>
        <v>4474720</v>
      </c>
      <c r="E33" s="6">
        <f>+FEB!N33</f>
        <v>6553471</v>
      </c>
      <c r="F33" s="6" t="e">
        <f>+MAR!N33</f>
        <v>#REF!</v>
      </c>
      <c r="G33" s="6">
        <f>+ABR!N33</f>
        <v>7317427</v>
      </c>
      <c r="H33" s="6">
        <f>+MAY!N33</f>
        <v>5770474</v>
      </c>
      <c r="I33" s="6">
        <f>+JUN!M33</f>
        <v>4026722</v>
      </c>
      <c r="J33" s="6">
        <f>+JUL!N33</f>
        <v>5158266</v>
      </c>
      <c r="K33" s="6">
        <f>+AGO!N33</f>
        <v>5452629</v>
      </c>
      <c r="L33" s="6">
        <f>+SEP!N33</f>
        <v>4838026</v>
      </c>
      <c r="M33" s="6">
        <f>+OCT!N33</f>
        <v>4787068</v>
      </c>
      <c r="N33" s="6">
        <f>+NOV!N33</f>
        <v>4895427</v>
      </c>
      <c r="O33" s="6">
        <f>+DIC!M33</f>
        <v>6720223</v>
      </c>
      <c r="P33" s="7" t="e">
        <f t="shared" si="0"/>
        <v>#REF!</v>
      </c>
      <c r="R33" s="47"/>
      <c r="T33" s="66">
        <v>79744316</v>
      </c>
      <c r="U33" s="66" t="e">
        <f t="shared" si="1"/>
        <v>#REF!</v>
      </c>
    </row>
    <row r="34" spans="1:21">
      <c r="A34" s="42"/>
      <c r="C34" s="5" t="s">
        <v>35</v>
      </c>
      <c r="D34" s="6">
        <f>+ENE!N34</f>
        <v>1487641</v>
      </c>
      <c r="E34" s="6">
        <f>+FEB!N34</f>
        <v>2149529</v>
      </c>
      <c r="F34" s="6" t="e">
        <f>+MAR!N34</f>
        <v>#REF!</v>
      </c>
      <c r="G34" s="6">
        <f>+ABR!N34</f>
        <v>2458812</v>
      </c>
      <c r="H34" s="6">
        <f>+MAY!N34</f>
        <v>1840049</v>
      </c>
      <c r="I34" s="6">
        <f>+JUN!M34</f>
        <v>1324735</v>
      </c>
      <c r="J34" s="6">
        <f>+JUL!N34</f>
        <v>1703331</v>
      </c>
      <c r="K34" s="6">
        <f>+AGO!N34</f>
        <v>1816121</v>
      </c>
      <c r="L34" s="6">
        <f>+SEP!N34</f>
        <v>1542288</v>
      </c>
      <c r="M34" s="6">
        <f>+OCT!N34</f>
        <v>1593625</v>
      </c>
      <c r="N34" s="6">
        <f>+NOV!N34</f>
        <v>1629489</v>
      </c>
      <c r="O34" s="6">
        <f>+DIC!M34</f>
        <v>2170602</v>
      </c>
      <c r="P34" s="7" t="e">
        <f t="shared" si="0"/>
        <v>#REF!</v>
      </c>
      <c r="R34" s="47"/>
      <c r="T34" s="66">
        <v>20798632</v>
      </c>
      <c r="U34" s="66" t="e">
        <f t="shared" si="1"/>
        <v>#REF!</v>
      </c>
    </row>
    <row r="35" spans="1:21">
      <c r="A35" s="42"/>
      <c r="C35" s="5" t="s">
        <v>36</v>
      </c>
      <c r="D35" s="6">
        <f>+ENE!N35</f>
        <v>6471333</v>
      </c>
      <c r="E35" s="6">
        <f>+FEB!N35</f>
        <v>9997332</v>
      </c>
      <c r="F35" s="6" t="e">
        <f>+MAR!N35</f>
        <v>#REF!</v>
      </c>
      <c r="G35" s="6">
        <f>+ABR!N35</f>
        <v>12639681</v>
      </c>
      <c r="H35" s="6">
        <f>+MAY!N35</f>
        <v>9524421</v>
      </c>
      <c r="I35" s="6">
        <f>+JUN!M35</f>
        <v>6015470</v>
      </c>
      <c r="J35" s="6">
        <f>+JUL!N35</f>
        <v>7527690</v>
      </c>
      <c r="K35" s="6">
        <f>+AGO!N35</f>
        <v>7928770</v>
      </c>
      <c r="L35" s="6">
        <f>+SEP!N35</f>
        <v>7708489</v>
      </c>
      <c r="M35" s="6">
        <f>+OCT!N35</f>
        <v>6950496</v>
      </c>
      <c r="N35" s="6">
        <f>+NOV!N35</f>
        <v>7105168</v>
      </c>
      <c r="O35" s="6">
        <f>+DIC!M35</f>
        <v>11628926</v>
      </c>
      <c r="P35" s="7" t="e">
        <f t="shared" si="0"/>
        <v>#REF!</v>
      </c>
      <c r="R35" s="47"/>
      <c r="T35" s="66">
        <v>88194651</v>
      </c>
      <c r="U35" s="66" t="e">
        <f t="shared" si="1"/>
        <v>#REF!</v>
      </c>
    </row>
    <row r="36" spans="1:21">
      <c r="A36" s="42"/>
      <c r="C36" s="5" t="s">
        <v>37</v>
      </c>
      <c r="D36" s="6">
        <f>+ENE!N36</f>
        <v>954899</v>
      </c>
      <c r="E36" s="6">
        <f>+FEB!N36</f>
        <v>1386173</v>
      </c>
      <c r="F36" s="6" t="e">
        <f>+MAR!N36</f>
        <v>#REF!</v>
      </c>
      <c r="G36" s="6">
        <f>+ABR!N36</f>
        <v>1526582</v>
      </c>
      <c r="H36" s="6">
        <f>+MAY!N36</f>
        <v>1185189</v>
      </c>
      <c r="I36" s="6">
        <f>+JUN!M36</f>
        <v>862976</v>
      </c>
      <c r="J36" s="6">
        <f>+JUL!N36</f>
        <v>1118315</v>
      </c>
      <c r="K36" s="6">
        <f>+AGO!N36</f>
        <v>1169874</v>
      </c>
      <c r="L36" s="6">
        <f>+SEP!N36</f>
        <v>1006628</v>
      </c>
      <c r="M36" s="6">
        <f>+OCT!N36</f>
        <v>1025552</v>
      </c>
      <c r="N36" s="6">
        <f>+NOV!N36</f>
        <v>1048379</v>
      </c>
      <c r="O36" s="6">
        <f>+DIC!M36</f>
        <v>1447291</v>
      </c>
      <c r="P36" s="7" t="e">
        <f t="shared" si="0"/>
        <v>#REF!</v>
      </c>
      <c r="R36" s="47"/>
      <c r="T36" s="66">
        <v>13341472</v>
      </c>
      <c r="U36" s="66" t="e">
        <f t="shared" si="1"/>
        <v>#REF!</v>
      </c>
    </row>
    <row r="37" spans="1:21">
      <c r="A37" s="42"/>
      <c r="C37" s="5" t="s">
        <v>38</v>
      </c>
      <c r="D37" s="6">
        <f>+ENE!N37</f>
        <v>683673</v>
      </c>
      <c r="E37" s="6">
        <f>+FEB!N37</f>
        <v>991898</v>
      </c>
      <c r="F37" s="6" t="e">
        <f>+MAR!N37</f>
        <v>#REF!</v>
      </c>
      <c r="G37" s="6">
        <f>+ABR!N37</f>
        <v>1101153</v>
      </c>
      <c r="H37" s="6">
        <f>+MAY!N37</f>
        <v>848201</v>
      </c>
      <c r="I37" s="6">
        <f>+JUN!M37</f>
        <v>614190</v>
      </c>
      <c r="J37" s="6">
        <f>+JUL!N37</f>
        <v>818726</v>
      </c>
      <c r="K37" s="6">
        <f>+AGO!N37</f>
        <v>837233</v>
      </c>
      <c r="L37" s="6">
        <f>+SEP!N37</f>
        <v>716196</v>
      </c>
      <c r="M37" s="6">
        <f>+OCT!N37</f>
        <v>734033</v>
      </c>
      <c r="N37" s="6">
        <f>+NOV!N37</f>
        <v>750391</v>
      </c>
      <c r="O37" s="6">
        <f>+DIC!M37</f>
        <v>1012706</v>
      </c>
      <c r="P37" s="7" t="e">
        <f t="shared" si="0"/>
        <v>#REF!</v>
      </c>
      <c r="R37" s="47"/>
      <c r="T37" s="66">
        <v>9663291</v>
      </c>
      <c r="U37" s="66" t="e">
        <f t="shared" si="1"/>
        <v>#REF!</v>
      </c>
    </row>
    <row r="38" spans="1:21">
      <c r="A38" s="42"/>
      <c r="C38" s="5" t="s">
        <v>39</v>
      </c>
      <c r="D38" s="6">
        <f>+ENE!N38</f>
        <v>2660753</v>
      </c>
      <c r="E38" s="6">
        <f>+FEB!N38</f>
        <v>3844441</v>
      </c>
      <c r="F38" s="6" t="e">
        <f>+MAR!N38</f>
        <v>#REF!</v>
      </c>
      <c r="G38" s="6">
        <f>+ABR!N38</f>
        <v>4673046</v>
      </c>
      <c r="H38" s="6">
        <f>+MAY!N38</f>
        <v>3404071</v>
      </c>
      <c r="I38" s="6">
        <f>+JUN!M38</f>
        <v>2487883</v>
      </c>
      <c r="J38" s="6">
        <f>+JUL!N38</f>
        <v>3166967</v>
      </c>
      <c r="K38" s="6">
        <f>+AGO!N38</f>
        <v>3362099</v>
      </c>
      <c r="L38" s="6">
        <f>+SEP!N38</f>
        <v>2882102</v>
      </c>
      <c r="M38" s="6">
        <f>+OCT!N38</f>
        <v>2850251</v>
      </c>
      <c r="N38" s="6">
        <f>+NOV!N38</f>
        <v>2914401</v>
      </c>
      <c r="O38" s="6">
        <f>+DIC!M38</f>
        <v>4127195</v>
      </c>
      <c r="P38" s="7" t="e">
        <f t="shared" si="0"/>
        <v>#REF!</v>
      </c>
      <c r="R38" s="47"/>
      <c r="T38" s="66">
        <v>37688700</v>
      </c>
      <c r="U38" s="66" t="e">
        <f t="shared" si="1"/>
        <v>#REF!</v>
      </c>
    </row>
    <row r="39" spans="1:21">
      <c r="A39" s="42"/>
      <c r="C39" s="5" t="s">
        <v>40</v>
      </c>
      <c r="D39" s="6">
        <f>+ENE!N39</f>
        <v>612081</v>
      </c>
      <c r="E39" s="6">
        <f>+FEB!N39</f>
        <v>914598</v>
      </c>
      <c r="F39" s="6" t="e">
        <f>+MAR!N39</f>
        <v>#REF!</v>
      </c>
      <c r="G39" s="6">
        <f>+ABR!N39</f>
        <v>1061947</v>
      </c>
      <c r="H39" s="6">
        <f>+MAY!N39</f>
        <v>759202</v>
      </c>
      <c r="I39" s="6">
        <f>+JUN!M39</f>
        <v>589835</v>
      </c>
      <c r="J39" s="6">
        <f>+JUL!N39</f>
        <v>723562</v>
      </c>
      <c r="K39" s="6">
        <f>+AGO!N39</f>
        <v>749379</v>
      </c>
      <c r="L39" s="6">
        <f>+SEP!N39</f>
        <v>654505</v>
      </c>
      <c r="M39" s="6">
        <f>+OCT!N39</f>
        <v>657053</v>
      </c>
      <c r="N39" s="6">
        <f>+NOV!N39</f>
        <v>671708</v>
      </c>
      <c r="O39" s="6">
        <f>+DIC!M39</f>
        <v>955887</v>
      </c>
      <c r="P39" s="7" t="e">
        <f t="shared" si="0"/>
        <v>#REF!</v>
      </c>
      <c r="R39" s="47"/>
      <c r="T39" s="66">
        <v>9100491</v>
      </c>
      <c r="U39" s="66" t="e">
        <f t="shared" si="1"/>
        <v>#REF!</v>
      </c>
    </row>
    <row r="40" spans="1:21">
      <c r="A40" s="42"/>
      <c r="C40" s="5" t="s">
        <v>41</v>
      </c>
      <c r="D40" s="6">
        <f>+ENE!N40</f>
        <v>1863699</v>
      </c>
      <c r="E40" s="6">
        <f>+FEB!N40</f>
        <v>2827600</v>
      </c>
      <c r="F40" s="6" t="e">
        <f>+MAR!N40</f>
        <v>#REF!</v>
      </c>
      <c r="G40" s="6">
        <f>+ABR!N40</f>
        <v>3506019</v>
      </c>
      <c r="H40" s="6">
        <f>+MAY!N40</f>
        <v>2311057</v>
      </c>
      <c r="I40" s="6">
        <f>+JUN!M40</f>
        <v>1655547</v>
      </c>
      <c r="J40" s="6">
        <f>+JUL!N40</f>
        <v>2140317</v>
      </c>
      <c r="K40" s="6">
        <f>+AGO!N40</f>
        <v>2870177</v>
      </c>
      <c r="L40" s="6">
        <f>+SEP!N40</f>
        <v>1983633</v>
      </c>
      <c r="M40" s="6">
        <f>+OCT!N40</f>
        <v>2000063</v>
      </c>
      <c r="N40" s="6">
        <f>+NOV!N40</f>
        <v>2044730</v>
      </c>
      <c r="O40" s="6">
        <f>+DIC!M40</f>
        <v>2830296</v>
      </c>
      <c r="P40" s="7" t="e">
        <f t="shared" si="0"/>
        <v>#REF!</v>
      </c>
      <c r="R40" s="47"/>
      <c r="T40" s="66">
        <v>27790555</v>
      </c>
      <c r="U40" s="66" t="e">
        <f t="shared" si="1"/>
        <v>#REF!</v>
      </c>
    </row>
    <row r="41" spans="1:21">
      <c r="A41" s="42"/>
      <c r="C41" s="5" t="s">
        <v>42</v>
      </c>
      <c r="D41" s="6">
        <f>+ENE!N41</f>
        <v>1828319</v>
      </c>
      <c r="E41" s="6">
        <f>+FEB!N41</f>
        <v>2645140</v>
      </c>
      <c r="F41" s="6" t="e">
        <f>+MAR!N41</f>
        <v>#REF!</v>
      </c>
      <c r="G41" s="6">
        <f>+ABR!N41</f>
        <v>3197202</v>
      </c>
      <c r="H41" s="6">
        <f>+MAY!N41</f>
        <v>2263566</v>
      </c>
      <c r="I41" s="6">
        <f>+JUN!M41</f>
        <v>1564851</v>
      </c>
      <c r="J41" s="6">
        <f>+JUL!N41</f>
        <v>2017211</v>
      </c>
      <c r="K41" s="6">
        <f>+AGO!N41</f>
        <v>2234181</v>
      </c>
      <c r="L41" s="6">
        <f>+SEP!N41</f>
        <v>1822934</v>
      </c>
      <c r="M41" s="6">
        <f>+OCT!N41</f>
        <v>1959945</v>
      </c>
      <c r="N41" s="6">
        <f>+NOV!N41</f>
        <v>2003923</v>
      </c>
      <c r="O41" s="6">
        <f>+DIC!M41</f>
        <v>2570048</v>
      </c>
      <c r="P41" s="7" t="e">
        <f t="shared" si="0"/>
        <v>#REF!</v>
      </c>
      <c r="R41" s="47"/>
      <c r="T41" s="66">
        <v>24888854</v>
      </c>
      <c r="U41" s="66" t="e">
        <f t="shared" si="1"/>
        <v>#REF!</v>
      </c>
    </row>
    <row r="42" spans="1:21">
      <c r="A42" s="42"/>
      <c r="C42" s="5" t="s">
        <v>43</v>
      </c>
      <c r="D42" s="6">
        <f>+ENE!N42</f>
        <v>1017403</v>
      </c>
      <c r="E42" s="6">
        <f>+FEB!N42</f>
        <v>1475098</v>
      </c>
      <c r="F42" s="6" t="e">
        <f>+MAR!N42</f>
        <v>#REF!</v>
      </c>
      <c r="G42" s="6">
        <f>+ABR!N42</f>
        <v>1697408</v>
      </c>
      <c r="H42" s="6">
        <f>+MAY!N42</f>
        <v>1304336</v>
      </c>
      <c r="I42" s="6">
        <f>+JUN!M42</f>
        <v>897626</v>
      </c>
      <c r="J42" s="6">
        <f>+JUL!N42</f>
        <v>1161020</v>
      </c>
      <c r="K42" s="6">
        <f>+AGO!N42</f>
        <v>1261940</v>
      </c>
      <c r="L42" s="6">
        <f>+SEP!N42</f>
        <v>1046538</v>
      </c>
      <c r="M42" s="6">
        <f>+OCT!N42</f>
        <v>1091942</v>
      </c>
      <c r="N42" s="6">
        <f>+NOV!N42</f>
        <v>1116317</v>
      </c>
      <c r="O42" s="6">
        <f>+DIC!M42</f>
        <v>1479082</v>
      </c>
      <c r="P42" s="7" t="e">
        <f t="shared" ref="P42:P49" si="2">SUM(D42:O42)</f>
        <v>#REF!</v>
      </c>
      <c r="R42" s="47"/>
      <c r="T42" s="66">
        <v>14530336</v>
      </c>
      <c r="U42" s="66" t="e">
        <f t="shared" si="1"/>
        <v>#REF!</v>
      </c>
    </row>
    <row r="43" spans="1:21">
      <c r="A43" s="42"/>
      <c r="C43" s="5" t="s">
        <v>44</v>
      </c>
      <c r="D43" s="6">
        <f>+ENE!N43</f>
        <v>4405153</v>
      </c>
      <c r="E43" s="6">
        <f>+FEB!N43</f>
        <v>6620140</v>
      </c>
      <c r="F43" s="6" t="e">
        <f>+MAR!N43</f>
        <v>#REF!</v>
      </c>
      <c r="G43" s="6">
        <f>+ABR!N43</f>
        <v>7894179</v>
      </c>
      <c r="H43" s="6">
        <f>+MAY!N43</f>
        <v>5631677</v>
      </c>
      <c r="I43" s="6">
        <f>+JUN!M43</f>
        <v>3835261</v>
      </c>
      <c r="J43" s="6">
        <f>+JUL!N43</f>
        <v>5558761</v>
      </c>
      <c r="K43" s="6">
        <f>+AGO!N43</f>
        <v>5581907</v>
      </c>
      <c r="L43" s="6">
        <f>+SEP!N43</f>
        <v>4477248</v>
      </c>
      <c r="M43" s="6">
        <f>+OCT!N43</f>
        <v>4724708</v>
      </c>
      <c r="N43" s="6">
        <f>+NOV!N43</f>
        <v>4830534</v>
      </c>
      <c r="O43" s="6">
        <f>+DIC!M43</f>
        <v>6507928</v>
      </c>
      <c r="P43" s="7" t="e">
        <f t="shared" si="2"/>
        <v>#REF!</v>
      </c>
      <c r="R43" s="47"/>
      <c r="T43" s="66">
        <v>61433602</v>
      </c>
      <c r="U43" s="66" t="e">
        <f t="shared" si="1"/>
        <v>#REF!</v>
      </c>
    </row>
    <row r="44" spans="1:21">
      <c r="A44" s="42"/>
      <c r="C44" s="5" t="s">
        <v>45</v>
      </c>
      <c r="D44" s="6">
        <f>+ENE!N44</f>
        <v>1776116</v>
      </c>
      <c r="E44" s="6">
        <f>+FEB!N44</f>
        <v>2565745</v>
      </c>
      <c r="F44" s="6" t="e">
        <f>+MAR!N44</f>
        <v>#REF!</v>
      </c>
      <c r="G44" s="6">
        <f>+ABR!N44</f>
        <v>2880711</v>
      </c>
      <c r="H44" s="6">
        <f>+MAY!N44</f>
        <v>2196472</v>
      </c>
      <c r="I44" s="6">
        <f>+JUN!M44</f>
        <v>1596458</v>
      </c>
      <c r="J44" s="6">
        <f>+JUL!N44</f>
        <v>2050310</v>
      </c>
      <c r="K44" s="6">
        <f>+AGO!N44</f>
        <v>2167902</v>
      </c>
      <c r="L44" s="6">
        <f>+SEP!N44</f>
        <v>1858125</v>
      </c>
      <c r="M44" s="6">
        <f>+OCT!N44</f>
        <v>1902403</v>
      </c>
      <c r="N44" s="6">
        <f>+NOV!N44</f>
        <v>1945240</v>
      </c>
      <c r="O44" s="6">
        <f>+DIC!M44</f>
        <v>2613038</v>
      </c>
      <c r="P44" s="7" t="e">
        <f t="shared" si="2"/>
        <v>#REF!</v>
      </c>
      <c r="R44" s="47"/>
      <c r="T44" s="66">
        <v>24865997</v>
      </c>
      <c r="U44" s="66" t="e">
        <f t="shared" si="1"/>
        <v>#REF!</v>
      </c>
    </row>
    <row r="45" spans="1:21">
      <c r="A45" s="42"/>
      <c r="C45" s="5" t="s">
        <v>46</v>
      </c>
      <c r="D45" s="6">
        <f>+ENE!N45</f>
        <v>4300565</v>
      </c>
      <c r="E45" s="6">
        <f>+FEB!N45</f>
        <v>6207237</v>
      </c>
      <c r="F45" s="6" t="e">
        <f>+MAR!N45</f>
        <v>#REF!</v>
      </c>
      <c r="G45" s="6">
        <f>+ABR!N45</f>
        <v>8853427</v>
      </c>
      <c r="H45" s="6">
        <f>+MAY!N45</f>
        <v>5315024</v>
      </c>
      <c r="I45" s="6">
        <f>+JUN!M45</f>
        <v>4021964</v>
      </c>
      <c r="J45" s="6">
        <f>+JUL!N45</f>
        <v>5168172</v>
      </c>
      <c r="K45" s="6">
        <f>+AGO!N45</f>
        <v>5245801</v>
      </c>
      <c r="L45" s="6">
        <f>+SEP!N45</f>
        <v>4681482</v>
      </c>
      <c r="M45" s="6">
        <f>+OCT!N45</f>
        <v>4604182</v>
      </c>
      <c r="N45" s="6">
        <f>+NOV!N45</f>
        <v>4708068</v>
      </c>
      <c r="O45" s="6">
        <f>+DIC!M45</f>
        <v>6583891</v>
      </c>
      <c r="P45" s="7" t="e">
        <f t="shared" si="2"/>
        <v>#REF!</v>
      </c>
      <c r="R45" s="47"/>
      <c r="T45" s="66">
        <v>59518502</v>
      </c>
      <c r="U45" s="66" t="e">
        <f t="shared" si="1"/>
        <v>#REF!</v>
      </c>
    </row>
    <row r="46" spans="1:21">
      <c r="A46" s="42"/>
      <c r="C46" s="5" t="s">
        <v>47</v>
      </c>
      <c r="D46" s="6">
        <f>+ENE!N46</f>
        <v>1914201</v>
      </c>
      <c r="E46" s="6">
        <f>+FEB!N46</f>
        <v>2765189</v>
      </c>
      <c r="F46" s="6" t="e">
        <f>+MAR!N46</f>
        <v>#REF!</v>
      </c>
      <c r="G46" s="6">
        <f>+ABR!N46</f>
        <v>3141074</v>
      </c>
      <c r="H46" s="6">
        <f>+MAY!N46</f>
        <v>2643224</v>
      </c>
      <c r="I46" s="6">
        <f>+JUN!M46</f>
        <v>1726471</v>
      </c>
      <c r="J46" s="6">
        <f>+JUL!N46</f>
        <v>2303183</v>
      </c>
      <c r="K46" s="6">
        <f>+AGO!N46</f>
        <v>2651320</v>
      </c>
      <c r="L46" s="6">
        <f>+SEP!N46</f>
        <v>2010207</v>
      </c>
      <c r="M46" s="6">
        <f>+OCT!N46</f>
        <v>2051416</v>
      </c>
      <c r="N46" s="6">
        <f>+NOV!N46</f>
        <v>2097586</v>
      </c>
      <c r="O46" s="6">
        <f>+DIC!M46</f>
        <v>2965307</v>
      </c>
      <c r="P46" s="7" t="e">
        <f t="shared" si="2"/>
        <v>#REF!</v>
      </c>
      <c r="R46" s="47"/>
      <c r="T46" s="66">
        <v>26803109</v>
      </c>
      <c r="U46" s="66" t="e">
        <f t="shared" si="1"/>
        <v>#REF!</v>
      </c>
    </row>
    <row r="47" spans="1:21">
      <c r="A47" s="42"/>
      <c r="C47" s="5" t="s">
        <v>48</v>
      </c>
      <c r="D47" s="6">
        <f>+ENE!N47</f>
        <v>7456649</v>
      </c>
      <c r="E47" s="6">
        <f>+FEB!N47</f>
        <v>11284239</v>
      </c>
      <c r="F47" s="6" t="e">
        <f>+MAR!N47</f>
        <v>#REF!</v>
      </c>
      <c r="G47" s="6">
        <f>+ABR!N47</f>
        <v>12752512</v>
      </c>
      <c r="H47" s="6">
        <f>+MAY!N47</f>
        <v>9218660</v>
      </c>
      <c r="I47" s="6">
        <f>+JUN!M47</f>
        <v>6731208</v>
      </c>
      <c r="J47" s="6">
        <f>+JUL!N47</f>
        <v>8644008</v>
      </c>
      <c r="K47" s="6">
        <f>+AGO!N47</f>
        <v>9205785</v>
      </c>
      <c r="L47" s="6">
        <f>+SEP!N47</f>
        <v>8372069</v>
      </c>
      <c r="M47" s="6">
        <f>+OCT!N47</f>
        <v>8308802</v>
      </c>
      <c r="N47" s="6">
        <f>+NOV!N47</f>
        <v>8488781</v>
      </c>
      <c r="O47" s="6">
        <f>+DIC!M47</f>
        <v>11274474</v>
      </c>
      <c r="P47" s="7" t="e">
        <f t="shared" si="2"/>
        <v>#REF!</v>
      </c>
      <c r="R47" s="47"/>
      <c r="T47" s="66">
        <v>106249413</v>
      </c>
      <c r="U47" s="66" t="e">
        <f t="shared" si="1"/>
        <v>#REF!</v>
      </c>
    </row>
    <row r="48" spans="1:21">
      <c r="A48" s="42"/>
      <c r="C48" s="5" t="s">
        <v>49</v>
      </c>
      <c r="D48" s="6">
        <f>+ENE!N48</f>
        <v>6803806</v>
      </c>
      <c r="E48" s="6">
        <f>+FEB!N48</f>
        <v>9826244</v>
      </c>
      <c r="F48" s="6" t="e">
        <f>+MAR!N48</f>
        <v>#REF!</v>
      </c>
      <c r="G48" s="6">
        <f>+ABR!N48</f>
        <v>11432087</v>
      </c>
      <c r="H48" s="6">
        <f>+MAY!N48</f>
        <v>11444848</v>
      </c>
      <c r="I48" s="6">
        <f>+JUN!M48</f>
        <v>6454079</v>
      </c>
      <c r="J48" s="6">
        <f>+JUL!N48</f>
        <v>8426982</v>
      </c>
      <c r="K48" s="6">
        <f>+AGO!N48</f>
        <v>9435756</v>
      </c>
      <c r="L48" s="6">
        <f>+SEP!N48</f>
        <v>7057989</v>
      </c>
      <c r="M48" s="6">
        <f>+OCT!N48</f>
        <v>7286581</v>
      </c>
      <c r="N48" s="6">
        <f>+NOV!N48</f>
        <v>7450757</v>
      </c>
      <c r="O48" s="6">
        <f>+DIC!M48</f>
        <v>10937313</v>
      </c>
      <c r="P48" s="7" t="e">
        <f t="shared" si="2"/>
        <v>#REF!</v>
      </c>
      <c r="R48" s="47"/>
      <c r="T48" s="66">
        <v>105365543</v>
      </c>
      <c r="U48" s="66" t="e">
        <f t="shared" si="1"/>
        <v>#REF!</v>
      </c>
    </row>
    <row r="49" spans="1:21">
      <c r="A49" s="42"/>
      <c r="C49" s="5" t="s">
        <v>50</v>
      </c>
      <c r="D49" s="6">
        <f>+ENE!N49</f>
        <v>2589032</v>
      </c>
      <c r="E49" s="6">
        <f>+FEB!N49</f>
        <v>3742192</v>
      </c>
      <c r="F49" s="6" t="e">
        <f>+MAR!N49</f>
        <v>#REF!</v>
      </c>
      <c r="G49" s="6">
        <f>+ABR!N49</f>
        <v>4321940</v>
      </c>
      <c r="H49" s="6">
        <f>+MAY!N49</f>
        <v>3203133</v>
      </c>
      <c r="I49" s="6">
        <f>+JUN!M49</f>
        <v>2329986</v>
      </c>
      <c r="J49" s="6">
        <f>+JUL!N49</f>
        <v>2995961</v>
      </c>
      <c r="K49" s="6">
        <f>+AGO!N49</f>
        <v>3161498</v>
      </c>
      <c r="L49" s="6">
        <f>+SEP!N49</f>
        <v>2712635</v>
      </c>
      <c r="M49" s="6">
        <f>+OCT!N49</f>
        <v>2773983</v>
      </c>
      <c r="N49" s="6">
        <f>+NOV!N49</f>
        <v>2836365</v>
      </c>
      <c r="O49" s="6">
        <f>+DIC!M49</f>
        <v>3817758</v>
      </c>
      <c r="P49" s="7" t="e">
        <f t="shared" si="2"/>
        <v>#REF!</v>
      </c>
      <c r="R49" s="47"/>
      <c r="T49" s="66">
        <v>36438408</v>
      </c>
      <c r="U49" s="66" t="e">
        <f t="shared" si="1"/>
        <v>#REF!</v>
      </c>
    </row>
    <row r="50" spans="1:21">
      <c r="A50" s="42"/>
      <c r="C50" s="5" t="s">
        <v>51</v>
      </c>
      <c r="D50" s="6">
        <f>+ENE!N50</f>
        <v>640186</v>
      </c>
      <c r="E50" s="6">
        <f>+FEB!N50</f>
        <v>928277</v>
      </c>
      <c r="F50" s="6" t="e">
        <f>+MAR!N50</f>
        <v>#REF!</v>
      </c>
      <c r="G50" s="6">
        <f>+ABR!N50</f>
        <v>1098516</v>
      </c>
      <c r="H50" s="6">
        <f>+MAY!N50</f>
        <v>816981</v>
      </c>
      <c r="I50" s="6">
        <f>+JUN!M50</f>
        <v>639083</v>
      </c>
      <c r="J50" s="6">
        <f>+JUL!N50</f>
        <v>736009</v>
      </c>
      <c r="K50" s="6">
        <f>+AGO!N50</f>
        <v>818533</v>
      </c>
      <c r="L50" s="6">
        <f>+SEP!N50</f>
        <v>711354</v>
      </c>
      <c r="M50" s="6">
        <f>+OCT!N50</f>
        <v>705351</v>
      </c>
      <c r="N50" s="6">
        <f>+NOV!N50</f>
        <v>720686</v>
      </c>
      <c r="O50" s="6">
        <f>+DIC!M50</f>
        <v>961719</v>
      </c>
      <c r="P50" s="7" t="e">
        <f t="shared" ref="P50:P67" si="3">SUM(D50:O50)</f>
        <v>#REF!</v>
      </c>
      <c r="R50" s="47"/>
      <c r="T50" s="66">
        <v>9227853</v>
      </c>
      <c r="U50" s="66" t="e">
        <f t="shared" si="1"/>
        <v>#REF!</v>
      </c>
    </row>
    <row r="51" spans="1:21">
      <c r="A51" s="42"/>
      <c r="C51" s="5" t="s">
        <v>86</v>
      </c>
      <c r="D51" s="6">
        <f>+ENE!N51</f>
        <v>7300923</v>
      </c>
      <c r="E51" s="6">
        <f>+FEB!N51</f>
        <v>10550448</v>
      </c>
      <c r="F51" s="6" t="e">
        <f>+MAR!N51</f>
        <v>#REF!</v>
      </c>
      <c r="G51" s="6">
        <f>+ABR!N51</f>
        <v>11693791</v>
      </c>
      <c r="H51" s="6">
        <f>+MAY!N51</f>
        <v>9031175</v>
      </c>
      <c r="I51" s="6">
        <f>+JUN!M51</f>
        <v>6461367</v>
      </c>
      <c r="J51" s="6">
        <f>+JUL!N51</f>
        <v>8308939</v>
      </c>
      <c r="K51" s="6">
        <f>+AGO!N51</f>
        <v>8913753</v>
      </c>
      <c r="L51" s="6">
        <f>+SEP!N51</f>
        <v>7522615</v>
      </c>
      <c r="M51" s="6">
        <f>+OCT!N51</f>
        <v>7821530</v>
      </c>
      <c r="N51" s="6">
        <f>+NOV!N51</f>
        <v>7997511</v>
      </c>
      <c r="O51" s="6">
        <f>+DIC!M51</f>
        <v>11005079</v>
      </c>
      <c r="P51" s="7" t="e">
        <f t="shared" si="3"/>
        <v>#REF!</v>
      </c>
      <c r="R51" s="47"/>
      <c r="T51" s="66">
        <v>105296993</v>
      </c>
      <c r="U51" s="66" t="e">
        <f t="shared" si="1"/>
        <v>#REF!</v>
      </c>
    </row>
    <row r="52" spans="1:21">
      <c r="A52" s="42"/>
      <c r="C52" s="5" t="s">
        <v>52</v>
      </c>
      <c r="D52" s="6">
        <f>+ENE!N52</f>
        <v>420769</v>
      </c>
      <c r="E52" s="6">
        <f>+FEB!N52</f>
        <v>629071</v>
      </c>
      <c r="F52" s="6" t="e">
        <f>+MAR!N52</f>
        <v>#REF!</v>
      </c>
      <c r="G52" s="6">
        <f>+ABR!N52</f>
        <v>703582</v>
      </c>
      <c r="H52" s="6">
        <f>+MAY!N52</f>
        <v>522129</v>
      </c>
      <c r="I52" s="6">
        <f>+JUN!M52</f>
        <v>376885</v>
      </c>
      <c r="J52" s="6">
        <f>+JUL!N52</f>
        <v>488138</v>
      </c>
      <c r="K52" s="6">
        <f>+AGO!N52</f>
        <v>515382</v>
      </c>
      <c r="L52" s="6">
        <f>+SEP!N52</f>
        <v>439556</v>
      </c>
      <c r="M52" s="6">
        <f>+OCT!N52</f>
        <v>451829</v>
      </c>
      <c r="N52" s="6">
        <f>+NOV!N52</f>
        <v>461892</v>
      </c>
      <c r="O52" s="6">
        <f>+DIC!M52</f>
        <v>621833</v>
      </c>
      <c r="P52" s="7" t="e">
        <f t="shared" si="3"/>
        <v>#REF!</v>
      </c>
      <c r="R52" s="47"/>
      <c r="T52" s="66">
        <v>5822354</v>
      </c>
      <c r="U52" s="66" t="e">
        <f t="shared" si="1"/>
        <v>#REF!</v>
      </c>
    </row>
    <row r="53" spans="1:21">
      <c r="A53" s="42"/>
      <c r="C53" s="5" t="s">
        <v>53</v>
      </c>
      <c r="D53" s="6">
        <f>+ENE!N53</f>
        <v>1999084</v>
      </c>
      <c r="E53" s="6">
        <f>+FEB!N53</f>
        <v>2959593</v>
      </c>
      <c r="F53" s="6" t="e">
        <f>+MAR!N53</f>
        <v>#REF!</v>
      </c>
      <c r="G53" s="6">
        <f>+ABR!N53</f>
        <v>3418759</v>
      </c>
      <c r="H53" s="6">
        <f>+MAY!N53</f>
        <v>2613014</v>
      </c>
      <c r="I53" s="6">
        <f>+JUN!M53</f>
        <v>1923697</v>
      </c>
      <c r="J53" s="6">
        <f>+JUL!N53</f>
        <v>2567540</v>
      </c>
      <c r="K53" s="6">
        <f>+AGO!N53</f>
        <v>2644218</v>
      </c>
      <c r="L53" s="6">
        <f>+SEP!N53</f>
        <v>2070098</v>
      </c>
      <c r="M53" s="6">
        <f>+OCT!N53</f>
        <v>2366335</v>
      </c>
      <c r="N53" s="6">
        <f>+NOV!N53</f>
        <v>2414492</v>
      </c>
      <c r="O53" s="6">
        <f>+DIC!M53</f>
        <v>3352666</v>
      </c>
      <c r="P53" s="7" t="e">
        <f t="shared" si="3"/>
        <v>#REF!</v>
      </c>
      <c r="R53" s="47"/>
      <c r="T53" s="66">
        <v>29572395</v>
      </c>
      <c r="U53" s="66" t="e">
        <f t="shared" si="1"/>
        <v>#REF!</v>
      </c>
    </row>
    <row r="54" spans="1:21">
      <c r="A54" s="42"/>
      <c r="C54" s="5" t="s">
        <v>54</v>
      </c>
      <c r="D54" s="6">
        <f>+ENE!N54</f>
        <v>1406247</v>
      </c>
      <c r="E54" s="6">
        <f>+FEB!N54</f>
        <v>2345036</v>
      </c>
      <c r="F54" s="6" t="e">
        <f>+MAR!N54</f>
        <v>#REF!</v>
      </c>
      <c r="G54" s="6">
        <f>+ABR!N54</f>
        <v>2323122</v>
      </c>
      <c r="H54" s="6">
        <f>+MAY!N54</f>
        <v>1760087</v>
      </c>
      <c r="I54" s="6">
        <f>+JUN!M54</f>
        <v>1243859</v>
      </c>
      <c r="J54" s="6">
        <f>+JUL!N54</f>
        <v>1724597</v>
      </c>
      <c r="K54" s="6">
        <f>+AGO!N54</f>
        <v>1987755</v>
      </c>
      <c r="L54" s="6">
        <f>+SEP!N54</f>
        <v>1643554</v>
      </c>
      <c r="M54" s="6">
        <f>+OCT!N54</f>
        <v>1508325</v>
      </c>
      <c r="N54" s="6">
        <f>+NOV!N54</f>
        <v>1542088</v>
      </c>
      <c r="O54" s="6">
        <f>+DIC!M54</f>
        <v>2415670</v>
      </c>
      <c r="P54" s="7" t="e">
        <f t="shared" si="3"/>
        <v>#REF!</v>
      </c>
      <c r="R54" s="47"/>
      <c r="T54" s="66">
        <v>21170957</v>
      </c>
      <c r="U54" s="66" t="e">
        <f t="shared" si="1"/>
        <v>#REF!</v>
      </c>
    </row>
    <row r="55" spans="1:21">
      <c r="A55" s="42"/>
      <c r="C55" s="5" t="s">
        <v>55</v>
      </c>
      <c r="D55" s="6">
        <f>+ENE!N55</f>
        <v>1337708</v>
      </c>
      <c r="E55" s="6">
        <f>+FEB!N55</f>
        <v>2029172</v>
      </c>
      <c r="F55" s="6" t="e">
        <f>+MAR!N55</f>
        <v>#REF!</v>
      </c>
      <c r="G55" s="6">
        <f>+ABR!N55</f>
        <v>2304575</v>
      </c>
      <c r="H55" s="6">
        <f>+MAY!N55</f>
        <v>1819951</v>
      </c>
      <c r="I55" s="6">
        <f>+JUN!M55</f>
        <v>1284852</v>
      </c>
      <c r="J55" s="6">
        <f>+JUL!N55</f>
        <v>1546198</v>
      </c>
      <c r="K55" s="6">
        <f>+AGO!N55</f>
        <v>1785390</v>
      </c>
      <c r="L55" s="6">
        <f>+SEP!N55</f>
        <v>1531365</v>
      </c>
      <c r="M55" s="6">
        <f>+OCT!N55</f>
        <v>1435471</v>
      </c>
      <c r="N55" s="6">
        <f>+NOV!N55</f>
        <v>1467539</v>
      </c>
      <c r="O55" s="6">
        <f>+DIC!M55</f>
        <v>2142310</v>
      </c>
      <c r="P55" s="7" t="e">
        <f t="shared" si="3"/>
        <v>#REF!</v>
      </c>
      <c r="R55" s="47"/>
      <c r="T55" s="66">
        <v>19536783</v>
      </c>
      <c r="U55" s="66" t="e">
        <f t="shared" si="1"/>
        <v>#REF!</v>
      </c>
    </row>
    <row r="56" spans="1:21">
      <c r="A56" s="42"/>
      <c r="C56" s="5" t="s">
        <v>56</v>
      </c>
      <c r="D56" s="6">
        <f>+ENE!N56</f>
        <v>1064532</v>
      </c>
      <c r="E56" s="6">
        <f>+FEB!N56</f>
        <v>1542735</v>
      </c>
      <c r="F56" s="6" t="e">
        <f>+MAR!N56</f>
        <v>#REF!</v>
      </c>
      <c r="G56" s="6">
        <f>+ABR!N56</f>
        <v>1759505</v>
      </c>
      <c r="H56" s="6">
        <f>+MAY!N56</f>
        <v>1319616</v>
      </c>
      <c r="I56" s="6">
        <f>+JUN!M56</f>
        <v>947280</v>
      </c>
      <c r="J56" s="6">
        <f>+JUL!N56</f>
        <v>1223834</v>
      </c>
      <c r="K56" s="6">
        <f>+AGO!N56</f>
        <v>1346571</v>
      </c>
      <c r="L56" s="6">
        <f>+SEP!N56</f>
        <v>1104121</v>
      </c>
      <c r="M56" s="6">
        <f>+OCT!N56</f>
        <v>1142239</v>
      </c>
      <c r="N56" s="6">
        <f>+NOV!N56</f>
        <v>1167766</v>
      </c>
      <c r="O56" s="6">
        <f>+DIC!M56</f>
        <v>1559197</v>
      </c>
      <c r="P56" s="7" t="e">
        <f t="shared" si="3"/>
        <v>#REF!</v>
      </c>
      <c r="R56" s="47"/>
      <c r="T56" s="66">
        <v>14756431</v>
      </c>
      <c r="U56" s="66" t="e">
        <f t="shared" si="1"/>
        <v>#REF!</v>
      </c>
    </row>
    <row r="57" spans="1:21">
      <c r="A57" s="42"/>
      <c r="C57" s="5" t="s">
        <v>57</v>
      </c>
      <c r="D57" s="6">
        <f>+ENE!N57</f>
        <v>3593242</v>
      </c>
      <c r="E57" s="6">
        <f>+FEB!N57</f>
        <v>5524777</v>
      </c>
      <c r="F57" s="6" t="e">
        <f>+MAR!N57</f>
        <v>#REF!</v>
      </c>
      <c r="G57" s="6">
        <f>+ABR!N57</f>
        <v>6800723</v>
      </c>
      <c r="H57" s="6">
        <f>+MAY!N57</f>
        <v>4734254</v>
      </c>
      <c r="I57" s="6">
        <f>+JUN!M57</f>
        <v>3423575</v>
      </c>
      <c r="J57" s="6">
        <f>+JUL!N57</f>
        <v>4319425</v>
      </c>
      <c r="K57" s="6">
        <f>+AGO!N57</f>
        <v>4669112</v>
      </c>
      <c r="L57" s="6">
        <f>+SEP!N57</f>
        <v>3733021</v>
      </c>
      <c r="M57" s="6">
        <f>+OCT!N57</f>
        <v>4065845</v>
      </c>
      <c r="N57" s="6">
        <f>+NOV!N57</f>
        <v>4152319</v>
      </c>
      <c r="O57" s="6">
        <f>+DIC!M57</f>
        <v>5746154</v>
      </c>
      <c r="P57" s="7" t="e">
        <f t="shared" si="3"/>
        <v>#REF!</v>
      </c>
      <c r="R57" s="47"/>
      <c r="T57" s="66">
        <v>55294199</v>
      </c>
      <c r="U57" s="66" t="e">
        <f t="shared" si="1"/>
        <v>#REF!</v>
      </c>
    </row>
    <row r="58" spans="1:21">
      <c r="A58" s="42"/>
      <c r="C58" s="5" t="s">
        <v>58</v>
      </c>
      <c r="D58" s="6">
        <f>+ENE!N58</f>
        <v>1789153</v>
      </c>
      <c r="E58" s="6">
        <f>+FEB!N58</f>
        <v>2580042</v>
      </c>
      <c r="F58" s="6" t="e">
        <f>+MAR!N58</f>
        <v>#REF!</v>
      </c>
      <c r="G58" s="6">
        <f>+ABR!N58</f>
        <v>2802812</v>
      </c>
      <c r="H58" s="6">
        <f>+MAY!N58</f>
        <v>2209710</v>
      </c>
      <c r="I58" s="6">
        <f>+JUN!M58</f>
        <v>1606141</v>
      </c>
      <c r="J58" s="6">
        <f>+JUL!N58</f>
        <v>2061381</v>
      </c>
      <c r="K58" s="6">
        <f>+AGO!N58</f>
        <v>2180895</v>
      </c>
      <c r="L58" s="6">
        <f>+SEP!N58</f>
        <v>1869117</v>
      </c>
      <c r="M58" s="6">
        <f>+OCT!N58</f>
        <v>1914511</v>
      </c>
      <c r="N58" s="6">
        <f>+NOV!N58</f>
        <v>1957803</v>
      </c>
      <c r="O58" s="6">
        <f>+DIC!M58</f>
        <v>2627404</v>
      </c>
      <c r="P58" s="7" t="e">
        <f t="shared" si="3"/>
        <v>#REF!</v>
      </c>
      <c r="R58" s="47"/>
      <c r="T58" s="66">
        <v>24941209</v>
      </c>
      <c r="U58" s="66" t="e">
        <f t="shared" si="1"/>
        <v>#REF!</v>
      </c>
    </row>
    <row r="59" spans="1:21">
      <c r="A59" s="42"/>
      <c r="C59" s="5" t="s">
        <v>83</v>
      </c>
      <c r="D59" s="6">
        <f>+ENE!N59</f>
        <v>672750</v>
      </c>
      <c r="E59" s="6">
        <f>+FEB!N59</f>
        <v>974986</v>
      </c>
      <c r="F59" s="6" t="e">
        <f>+MAR!N59</f>
        <v>#REF!</v>
      </c>
      <c r="G59" s="6">
        <f>+ABR!N59</f>
        <v>1082671</v>
      </c>
      <c r="H59" s="6">
        <f>+MAY!N59</f>
        <v>833970</v>
      </c>
      <c r="I59" s="6">
        <f>+JUN!M59</f>
        <v>591833</v>
      </c>
      <c r="J59" s="6">
        <f>+JUL!N59</f>
        <v>765390</v>
      </c>
      <c r="K59" s="6">
        <f>+AGO!N59</f>
        <v>823172</v>
      </c>
      <c r="L59" s="6">
        <f>+SEP!N59</f>
        <v>689986</v>
      </c>
      <c r="M59" s="6">
        <f>+OCT!N59</f>
        <v>721868</v>
      </c>
      <c r="N59" s="6">
        <f>+NOV!N59</f>
        <v>738000</v>
      </c>
      <c r="O59" s="6">
        <f>+DIC!M59</f>
        <v>975033</v>
      </c>
      <c r="P59" s="7" t="e">
        <f t="shared" si="3"/>
        <v>#REF!</v>
      </c>
      <c r="R59" s="47"/>
      <c r="T59" s="66">
        <v>9285025</v>
      </c>
      <c r="U59" s="66" t="e">
        <f t="shared" si="1"/>
        <v>#REF!</v>
      </c>
    </row>
    <row r="60" spans="1:21">
      <c r="A60" s="42"/>
      <c r="C60" s="5" t="s">
        <v>59</v>
      </c>
      <c r="D60" s="6">
        <f>+ENE!N60</f>
        <v>6028854</v>
      </c>
      <c r="E60" s="6">
        <f>+FEB!N60</f>
        <v>8782414</v>
      </c>
      <c r="F60" s="6" t="e">
        <f>+MAR!N60</f>
        <v>#REF!</v>
      </c>
      <c r="G60" s="6">
        <f>+ABR!N60</f>
        <v>10544315</v>
      </c>
      <c r="H60" s="6">
        <f>+MAY!N60</f>
        <v>7906013</v>
      </c>
      <c r="I60" s="6">
        <f>+JUN!M60</f>
        <v>6309229</v>
      </c>
      <c r="J60" s="6">
        <f>+JUL!N60</f>
        <v>7346980</v>
      </c>
      <c r="K60" s="6">
        <f>+AGO!N60</f>
        <v>7384640</v>
      </c>
      <c r="L60" s="6">
        <f>+SEP!N60</f>
        <v>6752851</v>
      </c>
      <c r="M60" s="6">
        <f>+OCT!N60</f>
        <v>7647646</v>
      </c>
      <c r="N60" s="6">
        <f>+NOV!N60</f>
        <v>7792282</v>
      </c>
      <c r="O60" s="6">
        <f>+DIC!M60</f>
        <v>9717207</v>
      </c>
      <c r="P60" s="7" t="e">
        <f t="shared" si="3"/>
        <v>#REF!</v>
      </c>
      <c r="R60" s="47"/>
      <c r="T60" s="66">
        <v>90182115</v>
      </c>
      <c r="U60" s="66" t="e">
        <f t="shared" si="1"/>
        <v>#REF!</v>
      </c>
    </row>
    <row r="61" spans="1:21">
      <c r="A61" s="42"/>
      <c r="C61" s="5" t="s">
        <v>60</v>
      </c>
      <c r="D61" s="6">
        <f>+ENE!N61</f>
        <v>1207264</v>
      </c>
      <c r="E61" s="6">
        <f>+FEB!N61</f>
        <v>1744881</v>
      </c>
      <c r="F61" s="6" t="e">
        <f>+MAR!N61</f>
        <v>#REF!</v>
      </c>
      <c r="G61" s="6">
        <f>+ABR!N61</f>
        <v>2036947</v>
      </c>
      <c r="H61" s="6">
        <f>+MAY!N61</f>
        <v>1504653</v>
      </c>
      <c r="I61" s="6">
        <f>+JUN!M61</f>
        <v>1096016</v>
      </c>
      <c r="J61" s="6">
        <f>+JUL!N61</f>
        <v>1402691</v>
      </c>
      <c r="K61" s="6">
        <f>+AGO!N61</f>
        <v>1486724</v>
      </c>
      <c r="L61" s="6">
        <f>+SEP!N61</f>
        <v>1270418</v>
      </c>
      <c r="M61" s="6">
        <f>+OCT!N61</f>
        <v>1698637</v>
      </c>
      <c r="N61" s="6">
        <f>+NOV!N61</f>
        <v>1727728</v>
      </c>
      <c r="O61" s="6">
        <f>+DIC!M61</f>
        <v>1787282</v>
      </c>
      <c r="P61" s="7" t="e">
        <f t="shared" si="3"/>
        <v>#REF!</v>
      </c>
      <c r="R61" s="47"/>
      <c r="T61" s="66">
        <v>17250806</v>
      </c>
      <c r="U61" s="66" t="e">
        <f t="shared" si="1"/>
        <v>#REF!</v>
      </c>
    </row>
    <row r="62" spans="1:21">
      <c r="A62" s="42"/>
      <c r="C62" s="5" t="s">
        <v>61</v>
      </c>
      <c r="D62" s="6">
        <f>+ENE!N62</f>
        <v>5025157</v>
      </c>
      <c r="E62" s="6">
        <f>+FEB!N62</f>
        <v>7272079</v>
      </c>
      <c r="F62" s="6" t="e">
        <f>+MAR!N62</f>
        <v>#REF!</v>
      </c>
      <c r="G62" s="6">
        <f>+ABR!N62</f>
        <v>10228822</v>
      </c>
      <c r="H62" s="6">
        <f>+MAY!N62</f>
        <v>6695998</v>
      </c>
      <c r="I62" s="6">
        <f>+JUN!M62</f>
        <v>6221100</v>
      </c>
      <c r="J62" s="6">
        <f>+JUL!N62</f>
        <v>6398442</v>
      </c>
      <c r="K62" s="6">
        <f>+AGO!N62</f>
        <v>6141885</v>
      </c>
      <c r="L62" s="6">
        <f>+SEP!N62</f>
        <v>5294460</v>
      </c>
      <c r="M62" s="6">
        <f>+OCT!N62</f>
        <v>5387700</v>
      </c>
      <c r="N62" s="6">
        <f>+NOV!N62</f>
        <v>5508516</v>
      </c>
      <c r="O62" s="6">
        <f>+DIC!M62</f>
        <v>10101053</v>
      </c>
      <c r="P62" s="7" t="e">
        <f t="shared" si="3"/>
        <v>#REF!</v>
      </c>
      <c r="R62" s="47"/>
      <c r="T62" s="66">
        <v>81400998</v>
      </c>
      <c r="U62" s="66" t="e">
        <f t="shared" si="1"/>
        <v>#REF!</v>
      </c>
    </row>
    <row r="63" spans="1:21">
      <c r="A63" s="42"/>
      <c r="C63" s="5" t="s">
        <v>62</v>
      </c>
      <c r="D63" s="6">
        <f>+ENE!N63</f>
        <v>2088003</v>
      </c>
      <c r="E63" s="6">
        <f>+FEB!N63</f>
        <v>3015864</v>
      </c>
      <c r="F63" s="6" t="e">
        <f>+MAR!N63</f>
        <v>#REF!</v>
      </c>
      <c r="G63" s="6">
        <f>+ABR!N63</f>
        <v>3307906</v>
      </c>
      <c r="H63" s="6">
        <f>+MAY!N63</f>
        <v>2581900</v>
      </c>
      <c r="I63" s="6">
        <f>+JUN!M63</f>
        <v>1872816</v>
      </c>
      <c r="J63" s="6">
        <f>+JUL!N63</f>
        <v>2406274</v>
      </c>
      <c r="K63" s="6">
        <f>+AGO!N63</f>
        <v>2548307</v>
      </c>
      <c r="L63" s="6">
        <f>+SEP!N63</f>
        <v>2180010</v>
      </c>
      <c r="M63" s="6">
        <f>+OCT!N63</f>
        <v>2236288</v>
      </c>
      <c r="N63" s="6">
        <f>+NOV!N63</f>
        <v>2286661</v>
      </c>
      <c r="O63" s="6">
        <f>+DIC!M63</f>
        <v>3066678</v>
      </c>
      <c r="P63" s="7" t="e">
        <f t="shared" si="3"/>
        <v>#REF!</v>
      </c>
      <c r="R63" s="47"/>
      <c r="T63" s="66">
        <v>29112788</v>
      </c>
      <c r="U63" s="66" t="e">
        <f t="shared" si="1"/>
        <v>#REF!</v>
      </c>
    </row>
    <row r="64" spans="1:21">
      <c r="A64" s="42"/>
      <c r="C64" s="5" t="s">
        <v>63</v>
      </c>
      <c r="D64" s="6">
        <f>+ENE!N64</f>
        <v>1468170</v>
      </c>
      <c r="E64" s="6">
        <f>+FEB!N64</f>
        <v>2146327</v>
      </c>
      <c r="F64" s="6" t="e">
        <f>+MAR!N64</f>
        <v>#REF!</v>
      </c>
      <c r="G64" s="6">
        <f>+ABR!N64</f>
        <v>2409691</v>
      </c>
      <c r="H64" s="6">
        <f>+MAY!N64</f>
        <v>1879881</v>
      </c>
      <c r="I64" s="6">
        <f>+JUN!M64</f>
        <v>1325020</v>
      </c>
      <c r="J64" s="6">
        <f>+JUL!N64</f>
        <v>1702734</v>
      </c>
      <c r="K64" s="6">
        <f>+AGO!N64</f>
        <v>1792209</v>
      </c>
      <c r="L64" s="6">
        <f>+SEP!N64</f>
        <v>1582621</v>
      </c>
      <c r="M64" s="6">
        <f>+OCT!N64</f>
        <v>1572676</v>
      </c>
      <c r="N64" s="6">
        <f>+NOV!N64</f>
        <v>1608079</v>
      </c>
      <c r="O64" s="6">
        <f>+DIC!M64</f>
        <v>2207951</v>
      </c>
      <c r="P64" s="7" t="e">
        <f t="shared" si="3"/>
        <v>#REF!</v>
      </c>
      <c r="R64" s="47"/>
      <c r="T64" s="66">
        <v>20489717</v>
      </c>
      <c r="U64" s="66" t="e">
        <f t="shared" si="1"/>
        <v>#REF!</v>
      </c>
    </row>
    <row r="65" spans="1:21">
      <c r="A65" s="42"/>
      <c r="C65" s="5" t="s">
        <v>64</v>
      </c>
      <c r="D65" s="6">
        <f>+ENE!N65</f>
        <v>2014915</v>
      </c>
      <c r="E65" s="6">
        <f>+FEB!N65</f>
        <v>2909621</v>
      </c>
      <c r="F65" s="6" t="e">
        <f>+MAR!N65</f>
        <v>#REF!</v>
      </c>
      <c r="G65" s="6">
        <f>+ABR!N65</f>
        <v>3189500</v>
      </c>
      <c r="H65" s="6">
        <f>+MAY!N65</f>
        <v>2491093</v>
      </c>
      <c r="I65" s="6">
        <f>+JUN!M65</f>
        <v>1819964</v>
      </c>
      <c r="J65" s="6">
        <f>+JUL!N65</f>
        <v>2337445</v>
      </c>
      <c r="K65" s="6">
        <f>+AGO!N65</f>
        <v>2458672</v>
      </c>
      <c r="L65" s="6">
        <f>+SEP!N65</f>
        <v>2118299</v>
      </c>
      <c r="M65" s="6">
        <f>+OCT!N65</f>
        <v>2157732</v>
      </c>
      <c r="N65" s="6">
        <f>+NOV!N65</f>
        <v>2206362</v>
      </c>
      <c r="O65" s="6">
        <f>+DIC!M65</f>
        <v>2979103</v>
      </c>
      <c r="P65" s="7" t="e">
        <f t="shared" si="3"/>
        <v>#REF!</v>
      </c>
      <c r="R65" s="47"/>
      <c r="T65" s="66">
        <v>28216755</v>
      </c>
      <c r="U65" s="66" t="e">
        <f t="shared" si="1"/>
        <v>#REF!</v>
      </c>
    </row>
    <row r="66" spans="1:21">
      <c r="A66" s="42"/>
      <c r="C66" s="5" t="s">
        <v>65</v>
      </c>
      <c r="D66" s="6">
        <f>+ENE!N66</f>
        <v>3918695</v>
      </c>
      <c r="E66" s="6">
        <f>+FEB!N66</f>
        <v>5665771</v>
      </c>
      <c r="F66" s="6" t="e">
        <f>+MAR!N66</f>
        <v>#REF!</v>
      </c>
      <c r="G66" s="6">
        <f>+ABR!N66</f>
        <v>6601181</v>
      </c>
      <c r="H66" s="6">
        <f>+MAY!N66</f>
        <v>4849253</v>
      </c>
      <c r="I66" s="6">
        <f>+JUN!M66</f>
        <v>3495676</v>
      </c>
      <c r="J66" s="6">
        <f>+JUL!N66</f>
        <v>4502265</v>
      </c>
      <c r="K66" s="6">
        <f>+AGO!N66</f>
        <v>4786250</v>
      </c>
      <c r="L66" s="6">
        <f>+SEP!N66</f>
        <v>4071390</v>
      </c>
      <c r="M66" s="6">
        <f>+OCT!N66</f>
        <v>4199323</v>
      </c>
      <c r="N66" s="6">
        <f>+NOV!N66</f>
        <v>4293690</v>
      </c>
      <c r="O66" s="6">
        <f>+DIC!M66</f>
        <v>5736789</v>
      </c>
      <c r="P66" s="7" t="e">
        <f t="shared" si="3"/>
        <v>#REF!</v>
      </c>
      <c r="R66" s="47"/>
      <c r="T66" s="66">
        <v>54209633</v>
      </c>
      <c r="U66" s="66" t="e">
        <f t="shared" si="1"/>
        <v>#REF!</v>
      </c>
    </row>
    <row r="67" spans="1:21" ht="13.5" thickBot="1">
      <c r="A67" s="42"/>
      <c r="C67" s="5" t="s">
        <v>66</v>
      </c>
      <c r="D67" s="6">
        <f>+ENE!N67</f>
        <v>18248661</v>
      </c>
      <c r="E67" s="6">
        <f>+FEB!N67</f>
        <v>28059938</v>
      </c>
      <c r="F67" s="6" t="e">
        <f>+MAR!N67</f>
        <v>#REF!</v>
      </c>
      <c r="G67" s="6">
        <f>+ABR!N67</f>
        <v>37106148</v>
      </c>
      <c r="H67" s="6">
        <f>+MAY!N67</f>
        <v>24454958</v>
      </c>
      <c r="I67" s="6">
        <f>+JUN!M67</f>
        <v>17243606</v>
      </c>
      <c r="J67" s="6">
        <f>+JUL!N67</f>
        <v>21677319</v>
      </c>
      <c r="K67" s="6">
        <f>+AGO!N67</f>
        <v>24083431</v>
      </c>
      <c r="L67" s="6">
        <f>+SEP!N67</f>
        <v>20044224</v>
      </c>
      <c r="M67" s="6">
        <f>+OCT!N67</f>
        <v>19554278</v>
      </c>
      <c r="N67" s="6">
        <f>+NOV!N67</f>
        <v>19993818</v>
      </c>
      <c r="O67" s="6">
        <f>+DIC!M67</f>
        <v>30284020</v>
      </c>
      <c r="P67" s="7" t="e">
        <f t="shared" si="3"/>
        <v>#REF!</v>
      </c>
      <c r="R67" s="47"/>
      <c r="T67" s="66">
        <v>269777277</v>
      </c>
      <c r="U67" s="66" t="e">
        <f t="shared" si="1"/>
        <v>#REF!</v>
      </c>
    </row>
    <row r="68" spans="1:21" ht="15.75" customHeight="1">
      <c r="A68" s="42"/>
      <c r="C68" s="8" t="s">
        <v>67</v>
      </c>
      <c r="D68" s="9">
        <f t="shared" ref="D68:P68" si="4">SUM(D10:D67)</f>
        <v>200140484</v>
      </c>
      <c r="E68" s="9">
        <f t="shared" si="4"/>
        <v>303291440</v>
      </c>
      <c r="F68" s="9" t="e">
        <f t="shared" si="4"/>
        <v>#REF!</v>
      </c>
      <c r="G68" s="9">
        <f t="shared" si="4"/>
        <v>372536558</v>
      </c>
      <c r="H68" s="9">
        <f t="shared" si="4"/>
        <v>264018528</v>
      </c>
      <c r="I68" s="9">
        <f t="shared" si="4"/>
        <v>187745827</v>
      </c>
      <c r="J68" s="9">
        <f t="shared" si="4"/>
        <v>238790281</v>
      </c>
      <c r="K68" s="9">
        <f t="shared" si="4"/>
        <v>259355748</v>
      </c>
      <c r="L68" s="9">
        <f t="shared" si="4"/>
        <v>220693711</v>
      </c>
      <c r="M68" s="9">
        <f t="shared" si="4"/>
        <v>218384986</v>
      </c>
      <c r="N68" s="9">
        <f t="shared" si="4"/>
        <v>223204977</v>
      </c>
      <c r="O68" s="9">
        <f t="shared" si="4"/>
        <v>320880835</v>
      </c>
      <c r="P68" s="9" t="e">
        <f t="shared" si="4"/>
        <v>#REF!</v>
      </c>
      <c r="R68" s="47"/>
    </row>
    <row r="69" spans="1:21" ht="12" customHeight="1" thickBot="1">
      <c r="A69" s="42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" t="s">
        <v>9</v>
      </c>
      <c r="R69" s="47"/>
    </row>
    <row r="70" spans="1:21" ht="0.75" customHeight="1" thickBot="1">
      <c r="A70" s="42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R70" s="47"/>
    </row>
    <row r="71" spans="1:21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/>
      <c r="R71" s="47"/>
    </row>
    <row r="72" spans="1:21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3"/>
    </row>
    <row r="73" spans="1:21" ht="13.5" thickTop="1">
      <c r="A73"/>
      <c r="B73"/>
      <c r="D73" s="88">
        <v>149907617</v>
      </c>
      <c r="E73" s="88">
        <v>289557568</v>
      </c>
      <c r="F73" s="88">
        <v>264295338</v>
      </c>
      <c r="G73" s="88">
        <v>254962636</v>
      </c>
      <c r="H73" s="88">
        <v>264796911</v>
      </c>
      <c r="I73" s="88">
        <v>250511281</v>
      </c>
      <c r="J73" s="88">
        <v>272507829</v>
      </c>
      <c r="K73" s="88">
        <v>244057285</v>
      </c>
      <c r="L73" s="88">
        <v>224865939</v>
      </c>
      <c r="M73" s="88">
        <v>234402633</v>
      </c>
      <c r="N73" s="88">
        <v>218584439</v>
      </c>
      <c r="O73" s="88">
        <v>306784916</v>
      </c>
      <c r="P73" s="88">
        <f>SUM(D73:O73)</f>
        <v>2975234392</v>
      </c>
    </row>
    <row r="74" spans="1:21">
      <c r="A74"/>
      <c r="B74"/>
      <c r="P74" s="88"/>
    </row>
    <row r="75" spans="1:21">
      <c r="A75"/>
      <c r="B75"/>
      <c r="C75" s="5" t="s">
        <v>11</v>
      </c>
      <c r="D75" s="88">
        <v>780358</v>
      </c>
      <c r="E75" s="88">
        <v>1449851</v>
      </c>
      <c r="F75" s="88">
        <v>1250342</v>
      </c>
      <c r="G75" s="88">
        <v>1173150</v>
      </c>
      <c r="H75" s="88">
        <v>1318734</v>
      </c>
      <c r="I75" s="88">
        <v>1219769</v>
      </c>
      <c r="J75" s="88">
        <v>1357711</v>
      </c>
      <c r="K75" s="88">
        <v>1268187</v>
      </c>
      <c r="L75" s="88">
        <v>1094721</v>
      </c>
      <c r="M75" s="88">
        <v>1114832</v>
      </c>
      <c r="N75" s="88">
        <v>1027350</v>
      </c>
      <c r="O75" s="88">
        <v>1296015</v>
      </c>
      <c r="P75" s="88">
        <f t="shared" ref="P75:P132" si="5">SUM(D75:O75)</f>
        <v>14351020</v>
      </c>
    </row>
    <row r="76" spans="1:21">
      <c r="A76"/>
      <c r="B76"/>
      <c r="C76" s="5" t="s">
        <v>12</v>
      </c>
      <c r="D76" s="88">
        <v>654093</v>
      </c>
      <c r="E76" s="88">
        <v>1181686</v>
      </c>
      <c r="F76" s="88">
        <v>1049275</v>
      </c>
      <c r="G76" s="88">
        <v>940857</v>
      </c>
      <c r="H76" s="88">
        <v>1092595</v>
      </c>
      <c r="I76" s="88">
        <v>1011773</v>
      </c>
      <c r="J76" s="88">
        <v>1082310</v>
      </c>
      <c r="K76" s="88">
        <v>997552</v>
      </c>
      <c r="L76" s="88">
        <v>907928</v>
      </c>
      <c r="M76" s="88">
        <v>906562</v>
      </c>
      <c r="N76" s="88">
        <v>831557</v>
      </c>
      <c r="O76" s="88">
        <v>1075236</v>
      </c>
      <c r="P76" s="88">
        <f t="shared" si="5"/>
        <v>11731424</v>
      </c>
    </row>
    <row r="77" spans="1:21">
      <c r="A77"/>
      <c r="B77"/>
      <c r="C77" s="5" t="s">
        <v>13</v>
      </c>
      <c r="D77" s="88">
        <v>507712</v>
      </c>
      <c r="E77" s="88">
        <v>967474</v>
      </c>
      <c r="F77" s="88">
        <v>1484626</v>
      </c>
      <c r="G77" s="88">
        <v>1278427</v>
      </c>
      <c r="H77" s="88">
        <v>914258</v>
      </c>
      <c r="I77" s="88">
        <v>805183</v>
      </c>
      <c r="J77" s="88">
        <v>906120</v>
      </c>
      <c r="K77" s="88">
        <v>838767</v>
      </c>
      <c r="L77" s="88">
        <v>765291</v>
      </c>
      <c r="M77" s="88">
        <v>764897</v>
      </c>
      <c r="N77" s="88">
        <v>997762</v>
      </c>
      <c r="O77" s="88">
        <v>944862</v>
      </c>
      <c r="P77" s="88">
        <f t="shared" si="5"/>
        <v>11175379</v>
      </c>
    </row>
    <row r="78" spans="1:21">
      <c r="A78"/>
      <c r="B78"/>
      <c r="C78" s="5" t="s">
        <v>14</v>
      </c>
      <c r="D78" s="88">
        <v>599564</v>
      </c>
      <c r="E78" s="88">
        <v>1084537</v>
      </c>
      <c r="F78" s="88">
        <v>963009</v>
      </c>
      <c r="G78" s="88">
        <v>882956</v>
      </c>
      <c r="H78" s="88">
        <v>1008312</v>
      </c>
      <c r="I78" s="88">
        <v>933650</v>
      </c>
      <c r="J78" s="88">
        <v>998792</v>
      </c>
      <c r="K78" s="88">
        <v>920601</v>
      </c>
      <c r="L78" s="88">
        <v>837746</v>
      </c>
      <c r="M78" s="88">
        <v>836526</v>
      </c>
      <c r="N78" s="88">
        <v>767309</v>
      </c>
      <c r="O78" s="88">
        <v>992359</v>
      </c>
      <c r="P78" s="88">
        <f t="shared" si="5"/>
        <v>10825361</v>
      </c>
    </row>
    <row r="79" spans="1:21">
      <c r="A79"/>
      <c r="B79"/>
      <c r="C79" s="5" t="s">
        <v>15</v>
      </c>
      <c r="D79" s="88">
        <v>3754419</v>
      </c>
      <c r="E79" s="88">
        <v>6713096</v>
      </c>
      <c r="F79" s="88">
        <v>6239792</v>
      </c>
      <c r="G79" s="88">
        <v>6956356</v>
      </c>
      <c r="H79" s="88">
        <v>6724588</v>
      </c>
      <c r="I79" s="88">
        <v>6234636</v>
      </c>
      <c r="J79" s="88">
        <v>6690520</v>
      </c>
      <c r="K79" s="88">
        <v>6153404</v>
      </c>
      <c r="L79" s="88">
        <v>7220006</v>
      </c>
      <c r="M79" s="88">
        <v>7419950</v>
      </c>
      <c r="N79" s="88">
        <v>8375324</v>
      </c>
      <c r="O79" s="88">
        <v>8177101</v>
      </c>
      <c r="P79" s="88">
        <f t="shared" si="5"/>
        <v>80659192</v>
      </c>
    </row>
    <row r="80" spans="1:21">
      <c r="A80"/>
      <c r="B80"/>
      <c r="C80" s="5" t="s">
        <v>16</v>
      </c>
      <c r="D80" s="88">
        <v>853853</v>
      </c>
      <c r="E80" s="88">
        <v>1534035</v>
      </c>
      <c r="F80" s="88">
        <v>1362163</v>
      </c>
      <c r="G80" s="88">
        <v>1234504</v>
      </c>
      <c r="H80" s="88">
        <v>1422245</v>
      </c>
      <c r="I80" s="88">
        <v>1317629</v>
      </c>
      <c r="J80" s="88">
        <v>1408927</v>
      </c>
      <c r="K80" s="88">
        <v>1298259</v>
      </c>
      <c r="L80" s="88">
        <v>1183323</v>
      </c>
      <c r="M80" s="88">
        <v>1181074</v>
      </c>
      <c r="N80" s="88">
        <v>1083441</v>
      </c>
      <c r="O80" s="88">
        <v>1398579</v>
      </c>
      <c r="P80" s="88">
        <f t="shared" si="5"/>
        <v>15278032</v>
      </c>
    </row>
    <row r="81" spans="1:16">
      <c r="A81"/>
      <c r="B81"/>
      <c r="C81" s="5" t="s">
        <v>17</v>
      </c>
      <c r="D81" s="88">
        <v>1659681</v>
      </c>
      <c r="E81" s="88">
        <v>3077698</v>
      </c>
      <c r="F81" s="88">
        <v>2954736</v>
      </c>
      <c r="G81" s="88">
        <v>2581959</v>
      </c>
      <c r="H81" s="88">
        <v>3048123</v>
      </c>
      <c r="I81" s="88">
        <v>2658504</v>
      </c>
      <c r="J81" s="88">
        <v>2935970</v>
      </c>
      <c r="K81" s="88">
        <v>2618389</v>
      </c>
      <c r="L81" s="88">
        <v>2400820</v>
      </c>
      <c r="M81" s="88">
        <v>2291864</v>
      </c>
      <c r="N81" s="88">
        <v>2240242</v>
      </c>
      <c r="O81" s="88">
        <v>2812244</v>
      </c>
      <c r="P81" s="88">
        <f t="shared" si="5"/>
        <v>31280230</v>
      </c>
    </row>
    <row r="82" spans="1:16">
      <c r="A82"/>
      <c r="B82"/>
      <c r="C82" s="5" t="s">
        <v>18</v>
      </c>
      <c r="D82" s="88">
        <v>1103096</v>
      </c>
      <c r="E82" s="88">
        <v>1975068</v>
      </c>
      <c r="F82" s="88">
        <v>1753795</v>
      </c>
      <c r="G82" s="88">
        <v>1639912</v>
      </c>
      <c r="H82" s="88">
        <v>1844755</v>
      </c>
      <c r="I82" s="88">
        <v>1702928</v>
      </c>
      <c r="J82" s="88">
        <v>1820452</v>
      </c>
      <c r="K82" s="88">
        <v>1677183</v>
      </c>
      <c r="L82" s="88">
        <v>1530119</v>
      </c>
      <c r="M82" s="88">
        <v>1526822</v>
      </c>
      <c r="N82" s="88">
        <v>1400847</v>
      </c>
      <c r="O82" s="88">
        <v>1806134</v>
      </c>
      <c r="P82" s="88">
        <f t="shared" si="5"/>
        <v>19781111</v>
      </c>
    </row>
    <row r="83" spans="1:16">
      <c r="A83"/>
      <c r="B83"/>
      <c r="C83" s="5" t="s">
        <v>19</v>
      </c>
      <c r="D83" s="88">
        <v>1630414</v>
      </c>
      <c r="E83" s="88">
        <v>3466098</v>
      </c>
      <c r="F83" s="88">
        <v>2706833</v>
      </c>
      <c r="G83" s="88">
        <v>2645146</v>
      </c>
      <c r="H83" s="88">
        <v>2917683</v>
      </c>
      <c r="I83" s="88">
        <v>2905877</v>
      </c>
      <c r="J83" s="88">
        <v>3178040</v>
      </c>
      <c r="K83" s="88">
        <v>2540330</v>
      </c>
      <c r="L83" s="88">
        <v>3126150</v>
      </c>
      <c r="M83" s="88">
        <v>2306841</v>
      </c>
      <c r="N83" s="88">
        <v>2603810</v>
      </c>
      <c r="O83" s="88">
        <v>2978257</v>
      </c>
      <c r="P83" s="88">
        <f t="shared" si="5"/>
        <v>33005479</v>
      </c>
    </row>
    <row r="84" spans="1:16">
      <c r="A84"/>
      <c r="B84"/>
      <c r="C84" s="5" t="s">
        <v>20</v>
      </c>
      <c r="D84" s="88">
        <v>395825</v>
      </c>
      <c r="E84" s="88">
        <v>721703</v>
      </c>
      <c r="F84" s="88">
        <v>685233</v>
      </c>
      <c r="G84" s="88">
        <v>610891</v>
      </c>
      <c r="H84" s="88">
        <v>723520</v>
      </c>
      <c r="I84" s="88">
        <v>650014</v>
      </c>
      <c r="J84" s="88">
        <v>693964</v>
      </c>
      <c r="K84" s="88">
        <v>643168</v>
      </c>
      <c r="L84" s="88">
        <v>589966</v>
      </c>
      <c r="M84" s="88">
        <v>572507</v>
      </c>
      <c r="N84" s="88">
        <v>632883</v>
      </c>
      <c r="O84" s="88">
        <v>705584</v>
      </c>
      <c r="P84" s="88">
        <f t="shared" si="5"/>
        <v>7625258</v>
      </c>
    </row>
    <row r="85" spans="1:16">
      <c r="A85"/>
      <c r="B85"/>
      <c r="C85" s="5" t="s">
        <v>21</v>
      </c>
      <c r="D85" s="88">
        <v>476301</v>
      </c>
      <c r="E85" s="88">
        <v>864336</v>
      </c>
      <c r="F85" s="88">
        <v>767477</v>
      </c>
      <c r="G85" s="88">
        <v>649171</v>
      </c>
      <c r="H85" s="88">
        <v>788117</v>
      </c>
      <c r="I85" s="88">
        <v>729452</v>
      </c>
      <c r="J85" s="88">
        <v>780680</v>
      </c>
      <c r="K85" s="88">
        <v>719761</v>
      </c>
      <c r="L85" s="88">
        <v>653973</v>
      </c>
      <c r="M85" s="88">
        <v>653296</v>
      </c>
      <c r="N85" s="88">
        <v>599192</v>
      </c>
      <c r="O85" s="88">
        <v>776325</v>
      </c>
      <c r="P85" s="88">
        <f t="shared" si="5"/>
        <v>8458081</v>
      </c>
    </row>
    <row r="86" spans="1:16">
      <c r="A86"/>
      <c r="B86"/>
      <c r="C86" s="5" t="s">
        <v>22</v>
      </c>
      <c r="D86" s="88">
        <v>17631533</v>
      </c>
      <c r="E86" s="88">
        <v>40526828</v>
      </c>
      <c r="F86" s="88">
        <v>33065017</v>
      </c>
      <c r="G86" s="88">
        <v>31058797</v>
      </c>
      <c r="H86" s="88">
        <v>30193842</v>
      </c>
      <c r="I86" s="88">
        <v>30515687</v>
      </c>
      <c r="J86" s="88">
        <v>36641058</v>
      </c>
      <c r="K86" s="88">
        <v>30874890</v>
      </c>
      <c r="L86" s="88">
        <v>25280058</v>
      </c>
      <c r="M86" s="88">
        <v>31589785</v>
      </c>
      <c r="N86" s="88">
        <v>30977562</v>
      </c>
      <c r="O86" s="88">
        <v>35735084</v>
      </c>
      <c r="P86" s="88">
        <f t="shared" si="5"/>
        <v>374090141</v>
      </c>
    </row>
    <row r="87" spans="1:16">
      <c r="A87"/>
      <c r="B87"/>
      <c r="C87" s="5" t="s">
        <v>23</v>
      </c>
      <c r="D87" s="88">
        <v>1023290</v>
      </c>
      <c r="E87" s="88">
        <v>1845689</v>
      </c>
      <c r="F87" s="88">
        <v>1638882</v>
      </c>
      <c r="G87" s="88">
        <v>1460659</v>
      </c>
      <c r="H87" s="88">
        <v>1704075</v>
      </c>
      <c r="I87" s="88">
        <v>1578197</v>
      </c>
      <c r="J87" s="88">
        <v>1688064</v>
      </c>
      <c r="K87" s="88">
        <v>1648823</v>
      </c>
      <c r="L87" s="88">
        <v>1929416</v>
      </c>
      <c r="M87" s="88">
        <v>1498251</v>
      </c>
      <c r="N87" s="88">
        <v>1366786</v>
      </c>
      <c r="O87" s="88">
        <v>1817516</v>
      </c>
      <c r="P87" s="88">
        <f t="shared" si="5"/>
        <v>19199648</v>
      </c>
    </row>
    <row r="88" spans="1:16">
      <c r="A88"/>
      <c r="B88"/>
      <c r="C88" s="5" t="s">
        <v>24</v>
      </c>
      <c r="D88" s="88">
        <v>681258</v>
      </c>
      <c r="E88" s="88">
        <v>1225388</v>
      </c>
      <c r="F88" s="88">
        <v>1088092</v>
      </c>
      <c r="G88" s="88">
        <v>1079287</v>
      </c>
      <c r="H88" s="88">
        <v>1163663</v>
      </c>
      <c r="I88" s="88">
        <v>1077646</v>
      </c>
      <c r="J88" s="88">
        <v>1152587</v>
      </c>
      <c r="K88" s="88">
        <v>1062213</v>
      </c>
      <c r="L88" s="88">
        <v>967356</v>
      </c>
      <c r="M88" s="88">
        <v>965741</v>
      </c>
      <c r="N88" s="88">
        <v>959809</v>
      </c>
      <c r="O88" s="88">
        <v>1921948</v>
      </c>
      <c r="P88" s="88">
        <f t="shared" si="5"/>
        <v>13344988</v>
      </c>
    </row>
    <row r="89" spans="1:16">
      <c r="A89"/>
      <c r="B89"/>
      <c r="C89" s="5" t="s">
        <v>25</v>
      </c>
      <c r="D89" s="88">
        <v>2828220</v>
      </c>
      <c r="E89" s="88">
        <v>5104359</v>
      </c>
      <c r="F89" s="88">
        <v>4532416</v>
      </c>
      <c r="G89" s="88">
        <v>4095422</v>
      </c>
      <c r="H89" s="88">
        <v>4729404</v>
      </c>
      <c r="I89" s="88">
        <v>4379574</v>
      </c>
      <c r="J89" s="88">
        <v>4684830</v>
      </c>
      <c r="K89" s="88">
        <v>4317899</v>
      </c>
      <c r="L89" s="88">
        <v>3930206</v>
      </c>
      <c r="M89" s="88">
        <v>3924226</v>
      </c>
      <c r="N89" s="88">
        <v>3599562</v>
      </c>
      <c r="O89" s="88">
        <v>4654042</v>
      </c>
      <c r="P89" s="88">
        <f t="shared" si="5"/>
        <v>50780160</v>
      </c>
    </row>
    <row r="90" spans="1:16">
      <c r="A90"/>
      <c r="B90"/>
      <c r="C90" s="5" t="s">
        <v>26</v>
      </c>
      <c r="D90" s="88">
        <v>1865917</v>
      </c>
      <c r="E90" s="88">
        <v>3333549</v>
      </c>
      <c r="F90" s="88">
        <v>2960102</v>
      </c>
      <c r="G90" s="88">
        <v>2639939</v>
      </c>
      <c r="H90" s="88">
        <v>3077635</v>
      </c>
      <c r="I90" s="88">
        <v>2852938</v>
      </c>
      <c r="J90" s="88">
        <v>3049124</v>
      </c>
      <c r="K90" s="88">
        <v>2808745</v>
      </c>
      <c r="L90" s="88">
        <v>2564592</v>
      </c>
      <c r="M90" s="88">
        <v>2558483</v>
      </c>
      <c r="N90" s="88">
        <v>2347191</v>
      </c>
      <c r="O90" s="88">
        <v>3023724</v>
      </c>
      <c r="P90" s="88">
        <f t="shared" si="5"/>
        <v>33081939</v>
      </c>
    </row>
    <row r="91" spans="1:16">
      <c r="A91"/>
      <c r="B91"/>
      <c r="C91" s="5" t="s">
        <v>27</v>
      </c>
      <c r="D91" s="88">
        <v>15181054</v>
      </c>
      <c r="E91" s="88">
        <v>29740666</v>
      </c>
      <c r="F91" s="88">
        <v>31492755</v>
      </c>
      <c r="G91" s="88">
        <v>30220669</v>
      </c>
      <c r="H91" s="88">
        <v>29899934</v>
      </c>
      <c r="I91" s="88">
        <v>27648394</v>
      </c>
      <c r="J91" s="88">
        <v>29012017</v>
      </c>
      <c r="K91" s="88">
        <v>27192946</v>
      </c>
      <c r="L91" s="88">
        <v>25024585</v>
      </c>
      <c r="M91" s="88">
        <v>25088002</v>
      </c>
      <c r="N91" s="88">
        <v>23438252</v>
      </c>
      <c r="O91" s="88">
        <v>31421295</v>
      </c>
      <c r="P91" s="88">
        <f t="shared" si="5"/>
        <v>325360569</v>
      </c>
    </row>
    <row r="92" spans="1:16">
      <c r="A92"/>
      <c r="B92"/>
      <c r="C92" s="5" t="s">
        <v>28</v>
      </c>
      <c r="D92" s="88">
        <v>698433</v>
      </c>
      <c r="E92" s="88">
        <v>1265565</v>
      </c>
      <c r="F92" s="88">
        <v>1141722</v>
      </c>
      <c r="G92" s="88">
        <v>1068748</v>
      </c>
      <c r="H92" s="88">
        <v>1203202</v>
      </c>
      <c r="I92" s="88">
        <v>1097384</v>
      </c>
      <c r="J92" s="88">
        <v>1184068</v>
      </c>
      <c r="K92" s="88">
        <v>1092348</v>
      </c>
      <c r="L92" s="88">
        <v>994042</v>
      </c>
      <c r="M92" s="88">
        <v>992799</v>
      </c>
      <c r="N92" s="88">
        <v>922261</v>
      </c>
      <c r="O92" s="88">
        <v>1176153</v>
      </c>
      <c r="P92" s="88">
        <f t="shared" si="5"/>
        <v>12836725</v>
      </c>
    </row>
    <row r="93" spans="1:16">
      <c r="A93"/>
      <c r="B93"/>
      <c r="C93" s="5" t="s">
        <v>29</v>
      </c>
      <c r="D93" s="88">
        <v>2710923</v>
      </c>
      <c r="E93" s="88">
        <v>4880329</v>
      </c>
      <c r="F93" s="88">
        <v>4570360</v>
      </c>
      <c r="G93" s="88">
        <v>4503152</v>
      </c>
      <c r="H93" s="88">
        <v>4830557</v>
      </c>
      <c r="I93" s="88">
        <v>4300230</v>
      </c>
      <c r="J93" s="88">
        <v>4614652</v>
      </c>
      <c r="K93" s="88">
        <v>4268901</v>
      </c>
      <c r="L93" s="88">
        <v>3859939</v>
      </c>
      <c r="M93" s="88">
        <v>4216536</v>
      </c>
      <c r="N93" s="88">
        <v>3652810</v>
      </c>
      <c r="O93" s="88">
        <v>4886004</v>
      </c>
      <c r="P93" s="88">
        <f t="shared" si="5"/>
        <v>51294393</v>
      </c>
    </row>
    <row r="94" spans="1:16">
      <c r="A94"/>
      <c r="B94"/>
      <c r="C94" s="5" t="s">
        <v>30</v>
      </c>
      <c r="D94" s="88">
        <v>6059514</v>
      </c>
      <c r="E94" s="88">
        <v>11401059</v>
      </c>
      <c r="F94" s="88">
        <v>11319469</v>
      </c>
      <c r="G94" s="88">
        <v>11865136</v>
      </c>
      <c r="H94" s="88">
        <v>10592431</v>
      </c>
      <c r="I94" s="88">
        <v>10673239</v>
      </c>
      <c r="J94" s="88">
        <v>11268360</v>
      </c>
      <c r="K94" s="88">
        <v>10456334</v>
      </c>
      <c r="L94" s="88">
        <v>9105525</v>
      </c>
      <c r="M94" s="88">
        <v>10181678</v>
      </c>
      <c r="N94" s="88">
        <v>9224630</v>
      </c>
      <c r="O94" s="88">
        <v>12154896</v>
      </c>
      <c r="P94" s="88">
        <f t="shared" si="5"/>
        <v>124302271</v>
      </c>
    </row>
    <row r="95" spans="1:16">
      <c r="A95"/>
      <c r="B95"/>
      <c r="C95" s="5" t="s">
        <v>31</v>
      </c>
      <c r="D95" s="88">
        <v>797813</v>
      </c>
      <c r="E95" s="88">
        <v>1447151</v>
      </c>
      <c r="F95" s="88">
        <v>1284982</v>
      </c>
      <c r="G95" s="88">
        <v>1132616</v>
      </c>
      <c r="H95" s="88">
        <v>1332936</v>
      </c>
      <c r="I95" s="88">
        <v>1233674</v>
      </c>
      <c r="J95" s="88">
        <v>1320294</v>
      </c>
      <c r="K95" s="88">
        <v>1217258</v>
      </c>
      <c r="L95" s="88">
        <v>1106049</v>
      </c>
      <c r="M95" s="88">
        <v>1104893</v>
      </c>
      <c r="N95" s="88">
        <v>1013389</v>
      </c>
      <c r="O95" s="88">
        <v>1312895</v>
      </c>
      <c r="P95" s="88">
        <f t="shared" si="5"/>
        <v>14303950</v>
      </c>
    </row>
    <row r="96" spans="1:16">
      <c r="C96" s="5" t="s">
        <v>32</v>
      </c>
      <c r="D96" s="88">
        <v>1860132</v>
      </c>
      <c r="E96" s="88">
        <v>3328296</v>
      </c>
      <c r="F96" s="88">
        <v>3224787</v>
      </c>
      <c r="G96" s="88">
        <v>3135410</v>
      </c>
      <c r="H96" s="88">
        <v>3186060</v>
      </c>
      <c r="I96" s="88">
        <v>3032631</v>
      </c>
      <c r="J96" s="88">
        <v>3378026</v>
      </c>
      <c r="K96" s="88">
        <v>2983284</v>
      </c>
      <c r="L96" s="88">
        <v>2939256</v>
      </c>
      <c r="M96" s="88">
        <v>2761952</v>
      </c>
      <c r="N96" s="88">
        <v>2741741</v>
      </c>
      <c r="O96" s="88">
        <v>3168750</v>
      </c>
      <c r="P96" s="88">
        <f t="shared" si="5"/>
        <v>35740325</v>
      </c>
    </row>
    <row r="97" spans="3:16">
      <c r="C97" s="5" t="s">
        <v>33</v>
      </c>
      <c r="D97" s="88">
        <v>1628697</v>
      </c>
      <c r="E97" s="88">
        <v>2966377</v>
      </c>
      <c r="F97" s="88">
        <v>2661539</v>
      </c>
      <c r="G97" s="88">
        <v>2814514</v>
      </c>
      <c r="H97" s="88">
        <v>2858592</v>
      </c>
      <c r="I97" s="88">
        <v>2644242</v>
      </c>
      <c r="J97" s="88">
        <v>2828863</v>
      </c>
      <c r="K97" s="88">
        <v>2609196</v>
      </c>
      <c r="L97" s="88">
        <v>2372398</v>
      </c>
      <c r="M97" s="88">
        <v>2432978</v>
      </c>
      <c r="N97" s="88">
        <v>2450017</v>
      </c>
      <c r="O97" s="88">
        <v>4289044</v>
      </c>
      <c r="P97" s="88">
        <f t="shared" si="5"/>
        <v>32556457</v>
      </c>
    </row>
    <row r="98" spans="3:16">
      <c r="C98" s="5" t="s">
        <v>34</v>
      </c>
      <c r="D98" s="88">
        <v>3539895</v>
      </c>
      <c r="E98" s="88">
        <v>6287665</v>
      </c>
      <c r="F98" s="88">
        <v>5583364</v>
      </c>
      <c r="G98" s="88">
        <v>4969148</v>
      </c>
      <c r="H98" s="88">
        <v>5801152</v>
      </c>
      <c r="I98" s="88">
        <v>5380701</v>
      </c>
      <c r="J98" s="88">
        <v>6226054</v>
      </c>
      <c r="K98" s="88">
        <v>5799646</v>
      </c>
      <c r="L98" s="88">
        <v>4841518</v>
      </c>
      <c r="M98" s="88">
        <v>4827644</v>
      </c>
      <c r="N98" s="88">
        <v>4897170</v>
      </c>
      <c r="O98" s="88">
        <v>21598346</v>
      </c>
      <c r="P98" s="88">
        <f t="shared" si="5"/>
        <v>79752303</v>
      </c>
    </row>
    <row r="99" spans="3:16">
      <c r="C99" s="5" t="s">
        <v>35</v>
      </c>
      <c r="D99" s="88">
        <v>1149706</v>
      </c>
      <c r="E99" s="88">
        <v>2057864</v>
      </c>
      <c r="F99" s="88">
        <v>1827319</v>
      </c>
      <c r="G99" s="88">
        <v>1808201</v>
      </c>
      <c r="H99" s="88">
        <v>1925390</v>
      </c>
      <c r="I99" s="88">
        <v>1784239</v>
      </c>
      <c r="J99" s="88">
        <v>1907359</v>
      </c>
      <c r="K99" s="88">
        <v>1757243</v>
      </c>
      <c r="L99" s="88">
        <v>1603206</v>
      </c>
      <c r="M99" s="88">
        <v>1599738</v>
      </c>
      <c r="N99" s="88">
        <v>1487511</v>
      </c>
      <c r="O99" s="88">
        <v>1892330</v>
      </c>
      <c r="P99" s="88">
        <f t="shared" si="5"/>
        <v>20800106</v>
      </c>
    </row>
    <row r="100" spans="3:16">
      <c r="C100" s="5" t="s">
        <v>36</v>
      </c>
      <c r="D100" s="88">
        <v>4793205</v>
      </c>
      <c r="E100" s="88">
        <v>8726197</v>
      </c>
      <c r="F100" s="88">
        <v>7748256</v>
      </c>
      <c r="G100" s="88">
        <v>7457111</v>
      </c>
      <c r="H100" s="88">
        <v>8221732</v>
      </c>
      <c r="I100" s="88">
        <v>7605824</v>
      </c>
      <c r="J100" s="88">
        <v>8142483</v>
      </c>
      <c r="K100" s="88">
        <v>7508581</v>
      </c>
      <c r="L100" s="88">
        <v>6814657</v>
      </c>
      <c r="M100" s="88">
        <v>6809718</v>
      </c>
      <c r="N100" s="88">
        <v>6269401</v>
      </c>
      <c r="O100" s="88">
        <v>8102154</v>
      </c>
      <c r="P100" s="88">
        <f t="shared" si="5"/>
        <v>88199319</v>
      </c>
    </row>
    <row r="101" spans="3:16">
      <c r="C101" s="5" t="s">
        <v>37</v>
      </c>
      <c r="D101" s="88">
        <v>748575</v>
      </c>
      <c r="E101" s="88">
        <v>1361989</v>
      </c>
      <c r="F101" s="88">
        <v>1209352</v>
      </c>
      <c r="G101" s="88">
        <v>1026510</v>
      </c>
      <c r="H101" s="88">
        <v>1243415</v>
      </c>
      <c r="I101" s="88">
        <v>1150385</v>
      </c>
      <c r="J101" s="88">
        <v>1231592</v>
      </c>
      <c r="K101" s="88">
        <v>1135731</v>
      </c>
      <c r="L101" s="88">
        <v>1030661</v>
      </c>
      <c r="M101" s="88">
        <v>1029945</v>
      </c>
      <c r="N101" s="88">
        <v>950230</v>
      </c>
      <c r="O101" s="88">
        <v>1225562</v>
      </c>
      <c r="P101" s="88">
        <f t="shared" si="5"/>
        <v>13343947</v>
      </c>
    </row>
    <row r="102" spans="3:16">
      <c r="C102" s="5" t="s">
        <v>38</v>
      </c>
      <c r="D102" s="88">
        <v>526655</v>
      </c>
      <c r="E102" s="88">
        <v>956605</v>
      </c>
      <c r="F102" s="88">
        <v>849402</v>
      </c>
      <c r="G102" s="88">
        <v>767394</v>
      </c>
      <c r="H102" s="88">
        <v>886543</v>
      </c>
      <c r="I102" s="88">
        <v>820414</v>
      </c>
      <c r="J102" s="88">
        <v>904591</v>
      </c>
      <c r="K102" s="88">
        <v>829508</v>
      </c>
      <c r="L102" s="88">
        <v>795596</v>
      </c>
      <c r="M102" s="88">
        <v>734704</v>
      </c>
      <c r="N102" s="88">
        <v>718506</v>
      </c>
      <c r="O102" s="88">
        <v>874566</v>
      </c>
      <c r="P102" s="88">
        <f t="shared" si="5"/>
        <v>9664484</v>
      </c>
    </row>
    <row r="103" spans="3:16">
      <c r="C103" s="5" t="s">
        <v>39</v>
      </c>
      <c r="D103" s="88">
        <v>2053517</v>
      </c>
      <c r="E103" s="88">
        <v>3675267</v>
      </c>
      <c r="F103" s="88">
        <v>3427227</v>
      </c>
      <c r="G103" s="88">
        <v>3154296</v>
      </c>
      <c r="H103" s="88">
        <v>3439414</v>
      </c>
      <c r="I103" s="88">
        <v>3371484</v>
      </c>
      <c r="J103" s="88">
        <v>3484779</v>
      </c>
      <c r="K103" s="88">
        <v>3139024</v>
      </c>
      <c r="L103" s="88">
        <v>2957671</v>
      </c>
      <c r="M103" s="88">
        <v>2857748</v>
      </c>
      <c r="N103" s="88">
        <v>2750590</v>
      </c>
      <c r="O103" s="88">
        <v>3380285</v>
      </c>
      <c r="P103" s="88">
        <f t="shared" si="5"/>
        <v>37691302</v>
      </c>
    </row>
    <row r="104" spans="3:16">
      <c r="C104" s="5" t="s">
        <v>40</v>
      </c>
      <c r="D104" s="88">
        <v>464224</v>
      </c>
      <c r="E104" s="88">
        <v>842380</v>
      </c>
      <c r="F104" s="88">
        <v>854999</v>
      </c>
      <c r="G104" s="88">
        <v>726512</v>
      </c>
      <c r="H104" s="88">
        <v>826522</v>
      </c>
      <c r="I104" s="88">
        <v>821157</v>
      </c>
      <c r="J104" s="88">
        <v>910493</v>
      </c>
      <c r="K104" s="88">
        <v>721819</v>
      </c>
      <c r="L104" s="88">
        <v>794697</v>
      </c>
      <c r="M104" s="88">
        <v>672981</v>
      </c>
      <c r="N104" s="88">
        <v>620978</v>
      </c>
      <c r="O104" s="88">
        <v>799699</v>
      </c>
      <c r="P104" s="88">
        <f t="shared" si="5"/>
        <v>9056461</v>
      </c>
    </row>
    <row r="105" spans="3:16">
      <c r="C105" s="5" t="s">
        <v>41</v>
      </c>
      <c r="D105" s="88">
        <v>1410005</v>
      </c>
      <c r="E105" s="88">
        <v>2642489</v>
      </c>
      <c r="F105" s="88">
        <v>2266268</v>
      </c>
      <c r="G105" s="88">
        <v>2361283</v>
      </c>
      <c r="H105" s="88">
        <v>2561181</v>
      </c>
      <c r="I105" s="88">
        <v>2361066</v>
      </c>
      <c r="J105" s="88">
        <v>2493530</v>
      </c>
      <c r="K105" s="88">
        <v>2186144</v>
      </c>
      <c r="L105" s="88">
        <v>2110441</v>
      </c>
      <c r="M105" s="88">
        <v>2766508</v>
      </c>
      <c r="N105" s="88">
        <v>2030804</v>
      </c>
      <c r="O105" s="88">
        <v>2602460</v>
      </c>
      <c r="P105" s="88">
        <f t="shared" si="5"/>
        <v>27792179</v>
      </c>
    </row>
    <row r="106" spans="3:16">
      <c r="C106" s="5" t="s">
        <v>42</v>
      </c>
      <c r="D106" s="88">
        <v>1311239</v>
      </c>
      <c r="E106" s="88">
        <v>2357844</v>
      </c>
      <c r="F106" s="88">
        <v>2093669</v>
      </c>
      <c r="G106" s="88">
        <v>2343054</v>
      </c>
      <c r="H106" s="88">
        <v>2316641</v>
      </c>
      <c r="I106" s="88">
        <v>2145114</v>
      </c>
      <c r="J106" s="88">
        <v>2294258</v>
      </c>
      <c r="K106" s="88">
        <v>2114350</v>
      </c>
      <c r="L106" s="88">
        <v>1925618</v>
      </c>
      <c r="M106" s="88">
        <v>1922383</v>
      </c>
      <c r="N106" s="88">
        <v>1782873</v>
      </c>
      <c r="O106" s="88">
        <v>2278439</v>
      </c>
      <c r="P106" s="88">
        <f t="shared" si="5"/>
        <v>24885482</v>
      </c>
    </row>
    <row r="107" spans="3:16">
      <c r="C107" s="5" t="s">
        <v>43</v>
      </c>
      <c r="D107" s="88">
        <v>763974</v>
      </c>
      <c r="E107" s="88">
        <v>1430933</v>
      </c>
      <c r="F107" s="88">
        <v>1230981</v>
      </c>
      <c r="G107" s="88">
        <v>1495265</v>
      </c>
      <c r="H107" s="88">
        <v>1311541</v>
      </c>
      <c r="I107" s="88">
        <v>1213779</v>
      </c>
      <c r="J107" s="88">
        <v>1298960</v>
      </c>
      <c r="K107" s="88">
        <v>1235506</v>
      </c>
      <c r="L107" s="88">
        <v>1101554</v>
      </c>
      <c r="M107" s="88">
        <v>1087107</v>
      </c>
      <c r="N107" s="88">
        <v>1075042</v>
      </c>
      <c r="O107" s="88">
        <v>1330833</v>
      </c>
      <c r="P107" s="88">
        <f t="shared" si="5"/>
        <v>14575475</v>
      </c>
    </row>
    <row r="108" spans="3:16">
      <c r="C108" s="5" t="s">
        <v>44</v>
      </c>
      <c r="D108" s="88">
        <v>3222857</v>
      </c>
      <c r="E108" s="88">
        <v>5805390</v>
      </c>
      <c r="F108" s="88">
        <v>5154922</v>
      </c>
      <c r="G108" s="88">
        <v>5510609</v>
      </c>
      <c r="H108" s="88">
        <v>5627403</v>
      </c>
      <c r="I108" s="88">
        <v>5210858</v>
      </c>
      <c r="J108" s="88">
        <v>5573362</v>
      </c>
      <c r="K108" s="88">
        <v>5220545</v>
      </c>
      <c r="L108" s="88">
        <v>4895503</v>
      </c>
      <c r="M108" s="88">
        <v>4854613</v>
      </c>
      <c r="N108" s="88">
        <v>4457165</v>
      </c>
      <c r="O108" s="88">
        <v>5896041</v>
      </c>
      <c r="P108" s="88">
        <f t="shared" si="5"/>
        <v>61429268</v>
      </c>
    </row>
    <row r="109" spans="3:16">
      <c r="C109" s="5" t="s">
        <v>45</v>
      </c>
      <c r="D109" s="88">
        <v>1400593</v>
      </c>
      <c r="E109" s="88">
        <v>2504331</v>
      </c>
      <c r="F109" s="88">
        <v>2223775</v>
      </c>
      <c r="G109" s="88">
        <v>1989727</v>
      </c>
      <c r="H109" s="88">
        <v>2313636</v>
      </c>
      <c r="I109" s="88">
        <v>2144690</v>
      </c>
      <c r="J109" s="88">
        <v>2292203</v>
      </c>
      <c r="K109" s="88">
        <v>2111513</v>
      </c>
      <c r="L109" s="88">
        <v>1927877</v>
      </c>
      <c r="M109" s="88">
        <v>1923309</v>
      </c>
      <c r="N109" s="88">
        <v>1764469</v>
      </c>
      <c r="O109" s="88">
        <v>2273170</v>
      </c>
      <c r="P109" s="88">
        <f t="shared" si="5"/>
        <v>24869293</v>
      </c>
    </row>
    <row r="110" spans="3:16">
      <c r="C110" s="5" t="s">
        <v>46</v>
      </c>
      <c r="D110" s="88">
        <v>3403634</v>
      </c>
      <c r="E110" s="88">
        <v>6076239</v>
      </c>
      <c r="F110" s="88">
        <v>5395549</v>
      </c>
      <c r="G110" s="88">
        <v>4562698</v>
      </c>
      <c r="H110" s="88">
        <v>5536753</v>
      </c>
      <c r="I110" s="88">
        <v>5133414</v>
      </c>
      <c r="J110" s="88">
        <v>5485888</v>
      </c>
      <c r="K110" s="88">
        <v>5053088</v>
      </c>
      <c r="L110" s="88">
        <v>4615464</v>
      </c>
      <c r="M110" s="88">
        <v>4604023</v>
      </c>
      <c r="N110" s="88">
        <v>4223881</v>
      </c>
      <c r="O110" s="88">
        <v>5439106</v>
      </c>
      <c r="P110" s="88">
        <f t="shared" si="5"/>
        <v>59529737</v>
      </c>
    </row>
    <row r="111" spans="3:16">
      <c r="C111" s="5" t="s">
        <v>47</v>
      </c>
      <c r="D111" s="88">
        <v>1502281</v>
      </c>
      <c r="E111" s="88">
        <v>2687858</v>
      </c>
      <c r="F111" s="88">
        <v>2386738</v>
      </c>
      <c r="G111" s="88">
        <v>2148968</v>
      </c>
      <c r="H111" s="88">
        <v>2486962</v>
      </c>
      <c r="I111" s="88">
        <v>2305268</v>
      </c>
      <c r="J111" s="88">
        <v>2463900</v>
      </c>
      <c r="K111" s="88">
        <v>2269716</v>
      </c>
      <c r="L111" s="88">
        <v>2072105</v>
      </c>
      <c r="M111" s="88">
        <v>2067253</v>
      </c>
      <c r="N111" s="88">
        <v>1896517</v>
      </c>
      <c r="O111" s="88">
        <v>2518973</v>
      </c>
      <c r="P111" s="88">
        <f t="shared" si="5"/>
        <v>26806539</v>
      </c>
    </row>
    <row r="112" spans="3:16">
      <c r="C112" s="5" t="s">
        <v>48</v>
      </c>
      <c r="D112" s="88">
        <v>5927452</v>
      </c>
      <c r="E112" s="88">
        <v>10591690</v>
      </c>
      <c r="F112" s="88">
        <v>9495268</v>
      </c>
      <c r="G112" s="88">
        <v>8351829</v>
      </c>
      <c r="H112" s="88">
        <v>10075270</v>
      </c>
      <c r="I112" s="88">
        <v>9008801</v>
      </c>
      <c r="J112" s="88">
        <v>9962966</v>
      </c>
      <c r="K112" s="88">
        <v>8869121</v>
      </c>
      <c r="L112" s="88">
        <v>8266888</v>
      </c>
      <c r="M112" s="88">
        <v>8417483</v>
      </c>
      <c r="N112" s="88">
        <v>7411876</v>
      </c>
      <c r="O112" s="88">
        <v>9887413</v>
      </c>
      <c r="P112" s="88">
        <f t="shared" si="5"/>
        <v>106266057</v>
      </c>
    </row>
    <row r="113" spans="3:16">
      <c r="C113" s="5" t="s">
        <v>49</v>
      </c>
      <c r="D113" s="88">
        <v>5153431</v>
      </c>
      <c r="E113" s="88">
        <v>11747086</v>
      </c>
      <c r="F113" s="88">
        <v>10714071</v>
      </c>
      <c r="G113" s="88">
        <v>8793922</v>
      </c>
      <c r="H113" s="88">
        <v>9314492</v>
      </c>
      <c r="I113" s="88">
        <v>8716197</v>
      </c>
      <c r="J113" s="88">
        <v>9199031</v>
      </c>
      <c r="K113" s="88">
        <v>8501923</v>
      </c>
      <c r="L113" s="88">
        <v>7827363</v>
      </c>
      <c r="M113" s="88">
        <v>8014767</v>
      </c>
      <c r="N113" s="88">
        <v>7696384</v>
      </c>
      <c r="O113" s="88">
        <v>9687490</v>
      </c>
      <c r="P113" s="88">
        <f t="shared" si="5"/>
        <v>105366157</v>
      </c>
    </row>
    <row r="114" spans="3:16">
      <c r="C114" s="5" t="s">
        <v>50</v>
      </c>
      <c r="D114" s="88">
        <v>2025629</v>
      </c>
      <c r="E114" s="88">
        <v>3630093</v>
      </c>
      <c r="F114" s="88">
        <v>3223400</v>
      </c>
      <c r="G114" s="88">
        <v>2892570</v>
      </c>
      <c r="H114" s="88">
        <v>3356335</v>
      </c>
      <c r="I114" s="88">
        <v>3110536</v>
      </c>
      <c r="J114" s="88">
        <v>3325123</v>
      </c>
      <c r="K114" s="88">
        <v>3063385</v>
      </c>
      <c r="L114" s="88">
        <v>2795031</v>
      </c>
      <c r="M114" s="88">
        <v>2949369</v>
      </c>
      <c r="N114" s="88">
        <v>2772865</v>
      </c>
      <c r="O114" s="88">
        <v>3298801</v>
      </c>
      <c r="P114" s="88">
        <f t="shared" si="5"/>
        <v>36443137</v>
      </c>
    </row>
    <row r="115" spans="3:16">
      <c r="C115" s="5" t="s">
        <v>51</v>
      </c>
      <c r="D115" s="88">
        <v>487095</v>
      </c>
      <c r="E115" s="88">
        <v>883364</v>
      </c>
      <c r="F115" s="88">
        <v>784374</v>
      </c>
      <c r="G115" s="88">
        <v>760761</v>
      </c>
      <c r="H115" s="88">
        <v>849770</v>
      </c>
      <c r="I115" s="88">
        <v>897527</v>
      </c>
      <c r="J115" s="88">
        <v>842082</v>
      </c>
      <c r="K115" s="88">
        <v>778553</v>
      </c>
      <c r="L115" s="88">
        <v>709733</v>
      </c>
      <c r="M115" s="88">
        <v>709216</v>
      </c>
      <c r="N115" s="88">
        <v>666575</v>
      </c>
      <c r="O115" s="88">
        <v>859480</v>
      </c>
      <c r="P115" s="88">
        <f t="shared" si="5"/>
        <v>9228530</v>
      </c>
    </row>
    <row r="116" spans="3:16">
      <c r="C116" s="5" t="s">
        <v>86</v>
      </c>
      <c r="D116" s="88">
        <v>5573369</v>
      </c>
      <c r="E116" s="88">
        <v>10426114</v>
      </c>
      <c r="F116" s="88">
        <v>8865058</v>
      </c>
      <c r="G116" s="88">
        <v>8588141</v>
      </c>
      <c r="H116" s="88">
        <v>9416191</v>
      </c>
      <c r="I116" s="88">
        <v>8725490</v>
      </c>
      <c r="J116" s="88">
        <v>11307361</v>
      </c>
      <c r="K116" s="88">
        <v>8593645</v>
      </c>
      <c r="L116" s="88">
        <v>7839994</v>
      </c>
      <c r="M116" s="88">
        <v>7823130</v>
      </c>
      <c r="N116" s="88">
        <v>7866430</v>
      </c>
      <c r="O116" s="88">
        <v>10276273</v>
      </c>
      <c r="P116" s="88">
        <f t="shared" si="5"/>
        <v>105301196</v>
      </c>
    </row>
    <row r="117" spans="3:16">
      <c r="C117" s="5" t="s">
        <v>52</v>
      </c>
      <c r="D117" s="88">
        <v>321029</v>
      </c>
      <c r="E117" s="88">
        <v>583828</v>
      </c>
      <c r="F117" s="88">
        <v>518400</v>
      </c>
      <c r="G117" s="88">
        <v>474178</v>
      </c>
      <c r="H117" s="88">
        <v>542821</v>
      </c>
      <c r="I117" s="88">
        <v>502245</v>
      </c>
      <c r="J117" s="88">
        <v>537630</v>
      </c>
      <c r="K117" s="88">
        <v>495741</v>
      </c>
      <c r="L117" s="88">
        <v>450093</v>
      </c>
      <c r="M117" s="88">
        <v>449721</v>
      </c>
      <c r="N117" s="88">
        <v>412460</v>
      </c>
      <c r="O117" s="88">
        <v>534853</v>
      </c>
      <c r="P117" s="88">
        <f t="shared" si="5"/>
        <v>5822999</v>
      </c>
    </row>
    <row r="118" spans="3:16">
      <c r="C118" s="5" t="s">
        <v>53</v>
      </c>
      <c r="D118" s="88">
        <v>1531347</v>
      </c>
      <c r="E118" s="88">
        <v>2869802</v>
      </c>
      <c r="F118" s="88">
        <v>2780452</v>
      </c>
      <c r="G118" s="88">
        <v>2589746</v>
      </c>
      <c r="H118" s="88">
        <v>2579196</v>
      </c>
      <c r="I118" s="88">
        <v>2522568</v>
      </c>
      <c r="J118" s="88">
        <v>2698001</v>
      </c>
      <c r="K118" s="88">
        <v>2495009</v>
      </c>
      <c r="L118" s="88">
        <v>2286180</v>
      </c>
      <c r="M118" s="88">
        <v>2451682</v>
      </c>
      <c r="N118" s="88">
        <v>1965169</v>
      </c>
      <c r="O118" s="88">
        <v>2805181</v>
      </c>
      <c r="P118" s="88">
        <f t="shared" si="5"/>
        <v>29574333</v>
      </c>
    </row>
    <row r="119" spans="3:16">
      <c r="C119" s="5" t="s">
        <v>54</v>
      </c>
      <c r="D119" s="88">
        <v>1065311</v>
      </c>
      <c r="E119" s="88">
        <v>2316369</v>
      </c>
      <c r="F119" s="88">
        <v>1705042</v>
      </c>
      <c r="G119" s="88">
        <v>1905690</v>
      </c>
      <c r="H119" s="88">
        <v>1906821</v>
      </c>
      <c r="I119" s="88">
        <v>1799221</v>
      </c>
      <c r="J119" s="88">
        <v>1837300</v>
      </c>
      <c r="K119" s="88">
        <v>1753661</v>
      </c>
      <c r="L119" s="88">
        <v>1710845</v>
      </c>
      <c r="M119" s="88">
        <v>1658188</v>
      </c>
      <c r="N119" s="88">
        <v>1580449</v>
      </c>
      <c r="O119" s="88">
        <v>1932751</v>
      </c>
      <c r="P119" s="88">
        <f t="shared" si="5"/>
        <v>21171648</v>
      </c>
    </row>
    <row r="120" spans="3:16">
      <c r="C120" s="5" t="s">
        <v>55</v>
      </c>
      <c r="D120" s="88">
        <v>1031312</v>
      </c>
      <c r="E120" s="88">
        <v>1928282</v>
      </c>
      <c r="F120" s="88">
        <v>1682222</v>
      </c>
      <c r="G120" s="88">
        <v>1617289</v>
      </c>
      <c r="H120" s="88">
        <v>1803235</v>
      </c>
      <c r="I120" s="88">
        <v>1639737</v>
      </c>
      <c r="J120" s="88">
        <v>1779095</v>
      </c>
      <c r="K120" s="88">
        <v>1735285</v>
      </c>
      <c r="L120" s="88">
        <v>1438195</v>
      </c>
      <c r="M120" s="88">
        <v>1514778</v>
      </c>
      <c r="N120" s="88">
        <v>1430904</v>
      </c>
      <c r="O120" s="88">
        <v>1938468</v>
      </c>
      <c r="P120" s="88">
        <f t="shared" si="5"/>
        <v>19538802</v>
      </c>
    </row>
    <row r="121" spans="3:16">
      <c r="C121" s="5" t="s">
        <v>56</v>
      </c>
      <c r="D121" s="88">
        <v>809137</v>
      </c>
      <c r="E121" s="88">
        <v>1463658</v>
      </c>
      <c r="F121" s="88">
        <v>1342520</v>
      </c>
      <c r="G121" s="88">
        <v>1224527</v>
      </c>
      <c r="H121" s="88">
        <v>1370978</v>
      </c>
      <c r="I121" s="88">
        <v>1269163</v>
      </c>
      <c r="J121" s="88">
        <v>1357935</v>
      </c>
      <c r="K121" s="88">
        <v>1251759</v>
      </c>
      <c r="L121" s="88">
        <v>1138431</v>
      </c>
      <c r="M121" s="88">
        <v>1136956</v>
      </c>
      <c r="N121" s="88">
        <v>1042849</v>
      </c>
      <c r="O121" s="88">
        <v>1349635</v>
      </c>
      <c r="P121" s="88">
        <f t="shared" si="5"/>
        <v>14757548</v>
      </c>
    </row>
    <row r="122" spans="3:16">
      <c r="C122" s="5" t="s">
        <v>57</v>
      </c>
      <c r="D122" s="88">
        <v>2677395</v>
      </c>
      <c r="E122" s="88">
        <v>5066816</v>
      </c>
      <c r="F122" s="88">
        <v>4353684</v>
      </c>
      <c r="G122" s="88">
        <v>7157517</v>
      </c>
      <c r="H122" s="88">
        <v>4766829</v>
      </c>
      <c r="I122" s="88">
        <v>4748960</v>
      </c>
      <c r="J122" s="88">
        <v>4831185</v>
      </c>
      <c r="K122" s="88">
        <v>4744244</v>
      </c>
      <c r="L122" s="88">
        <v>4119374</v>
      </c>
      <c r="M122" s="88">
        <v>4128140</v>
      </c>
      <c r="N122" s="88">
        <v>3842114</v>
      </c>
      <c r="O122" s="88">
        <v>4856819</v>
      </c>
      <c r="P122" s="88">
        <f t="shared" si="5"/>
        <v>55293077</v>
      </c>
    </row>
    <row r="123" spans="3:16">
      <c r="C123" s="5" t="s">
        <v>58</v>
      </c>
      <c r="D123" s="88">
        <v>1419072</v>
      </c>
      <c r="E123" s="88">
        <v>2528370</v>
      </c>
      <c r="F123" s="88">
        <v>2245140</v>
      </c>
      <c r="G123" s="88">
        <v>1951808</v>
      </c>
      <c r="H123" s="88">
        <v>2320265</v>
      </c>
      <c r="I123" s="88">
        <v>2151155</v>
      </c>
      <c r="J123" s="88">
        <v>2298847</v>
      </c>
      <c r="K123" s="88">
        <v>2117478</v>
      </c>
      <c r="L123" s="88">
        <v>1934127</v>
      </c>
      <c r="M123" s="88">
        <v>1929322</v>
      </c>
      <c r="N123" s="88">
        <v>1770025</v>
      </c>
      <c r="O123" s="88">
        <v>2279222</v>
      </c>
      <c r="P123" s="88">
        <f t="shared" si="5"/>
        <v>24944831</v>
      </c>
    </row>
    <row r="124" spans="3:16">
      <c r="C124" s="5" t="s">
        <v>83</v>
      </c>
      <c r="D124" s="88">
        <v>503699</v>
      </c>
      <c r="E124" s="88">
        <v>912943</v>
      </c>
      <c r="F124" s="88">
        <v>810639</v>
      </c>
      <c r="G124" s="88">
        <v>798485</v>
      </c>
      <c r="H124" s="88">
        <v>865357</v>
      </c>
      <c r="I124" s="88">
        <v>800870</v>
      </c>
      <c r="J124" s="88">
        <v>857049</v>
      </c>
      <c r="K124" s="88">
        <v>790133</v>
      </c>
      <c r="L124" s="88">
        <v>718106</v>
      </c>
      <c r="M124" s="88">
        <v>717311</v>
      </c>
      <c r="N124" s="88">
        <v>658522</v>
      </c>
      <c r="O124" s="88">
        <v>852141</v>
      </c>
      <c r="P124" s="88">
        <f t="shared" si="5"/>
        <v>9285255</v>
      </c>
    </row>
    <row r="125" spans="3:16">
      <c r="C125" s="5" t="s">
        <v>59</v>
      </c>
      <c r="D125" s="88">
        <v>4537616</v>
      </c>
      <c r="E125" s="88">
        <v>9009844</v>
      </c>
      <c r="F125" s="88">
        <v>8161893</v>
      </c>
      <c r="G125" s="88">
        <v>8027830</v>
      </c>
      <c r="H125" s="88">
        <v>8225565</v>
      </c>
      <c r="I125" s="88">
        <v>7192188</v>
      </c>
      <c r="J125" s="88">
        <v>7675805</v>
      </c>
      <c r="K125" s="88">
        <v>7945448</v>
      </c>
      <c r="L125" s="88">
        <v>6927559</v>
      </c>
      <c r="M125" s="88">
        <v>6939205</v>
      </c>
      <c r="N125" s="88">
        <v>6469943</v>
      </c>
      <c r="O125" s="88">
        <v>9072112</v>
      </c>
      <c r="P125" s="88">
        <f t="shared" si="5"/>
        <v>90185008</v>
      </c>
    </row>
    <row r="126" spans="3:16">
      <c r="C126" s="5" t="s">
        <v>60</v>
      </c>
      <c r="D126" s="88">
        <v>923375</v>
      </c>
      <c r="E126" s="88">
        <v>1656154</v>
      </c>
      <c r="F126" s="88">
        <v>1656828</v>
      </c>
      <c r="G126" s="88">
        <v>1441326</v>
      </c>
      <c r="H126" s="88">
        <v>1572447</v>
      </c>
      <c r="I126" s="88">
        <v>1444823</v>
      </c>
      <c r="J126" s="88">
        <v>1645842</v>
      </c>
      <c r="K126" s="88">
        <v>1456768</v>
      </c>
      <c r="L126" s="88">
        <v>1301223</v>
      </c>
      <c r="M126" s="88">
        <v>1334404</v>
      </c>
      <c r="N126" s="88">
        <v>1242616</v>
      </c>
      <c r="O126" s="88">
        <v>1576034</v>
      </c>
      <c r="P126" s="88">
        <f t="shared" si="5"/>
        <v>17251840</v>
      </c>
    </row>
    <row r="127" spans="3:16">
      <c r="C127" s="5" t="s">
        <v>61</v>
      </c>
      <c r="D127" s="88">
        <v>3937584</v>
      </c>
      <c r="E127" s="88">
        <v>8495935</v>
      </c>
      <c r="F127" s="88">
        <v>7200892</v>
      </c>
      <c r="G127" s="88">
        <v>6040888</v>
      </c>
      <c r="H127" s="88">
        <v>7528062</v>
      </c>
      <c r="I127" s="88">
        <v>9107491</v>
      </c>
      <c r="J127" s="88">
        <v>6469616</v>
      </c>
      <c r="K127" s="88">
        <v>5967032</v>
      </c>
      <c r="L127" s="88">
        <v>6456417</v>
      </c>
      <c r="M127" s="88">
        <v>6520578</v>
      </c>
      <c r="N127" s="88">
        <v>6685882</v>
      </c>
      <c r="O127" s="88">
        <v>7001035</v>
      </c>
      <c r="P127" s="88">
        <f t="shared" si="5"/>
        <v>81411412</v>
      </c>
    </row>
    <row r="128" spans="3:16">
      <c r="C128" s="5" t="s">
        <v>62</v>
      </c>
      <c r="D128" s="88">
        <v>1630277</v>
      </c>
      <c r="E128" s="88">
        <v>2918439</v>
      </c>
      <c r="F128" s="88">
        <v>2591483</v>
      </c>
      <c r="G128" s="88">
        <v>2363348</v>
      </c>
      <c r="H128" s="88">
        <v>2709092</v>
      </c>
      <c r="I128" s="88">
        <v>2510991</v>
      </c>
      <c r="J128" s="88">
        <v>2683909</v>
      </c>
      <c r="K128" s="88">
        <v>2472465</v>
      </c>
      <c r="L128" s="88">
        <v>2256806</v>
      </c>
      <c r="M128" s="88">
        <v>2251631</v>
      </c>
      <c r="N128" s="88">
        <v>2065646</v>
      </c>
      <c r="O128" s="88">
        <v>2662040</v>
      </c>
      <c r="P128" s="88">
        <f t="shared" si="5"/>
        <v>29116127</v>
      </c>
    </row>
    <row r="129" spans="3:16">
      <c r="C129" s="5" t="s">
        <v>63</v>
      </c>
      <c r="D129" s="88">
        <v>1153584</v>
      </c>
      <c r="E129" s="88">
        <v>2065724</v>
      </c>
      <c r="F129" s="88">
        <v>1834298</v>
      </c>
      <c r="G129" s="88">
        <v>1635535</v>
      </c>
      <c r="H129" s="88">
        <v>1906645</v>
      </c>
      <c r="I129" s="88">
        <v>1767250</v>
      </c>
      <c r="J129" s="88">
        <v>1888969</v>
      </c>
      <c r="K129" s="88">
        <v>1740162</v>
      </c>
      <c r="L129" s="88">
        <v>1588321</v>
      </c>
      <c r="M129" s="88">
        <v>1584694</v>
      </c>
      <c r="N129" s="88">
        <v>1453798</v>
      </c>
      <c r="O129" s="88">
        <v>1873615</v>
      </c>
      <c r="P129" s="88">
        <f t="shared" si="5"/>
        <v>20492595</v>
      </c>
    </row>
    <row r="130" spans="3:16">
      <c r="C130" s="5" t="s">
        <v>64</v>
      </c>
      <c r="D130" s="88">
        <v>1601431</v>
      </c>
      <c r="E130" s="88">
        <v>2863929</v>
      </c>
      <c r="F130" s="88">
        <v>2543086</v>
      </c>
      <c r="G130" s="88">
        <v>2204985</v>
      </c>
      <c r="H130" s="88">
        <v>2625324</v>
      </c>
      <c r="I130" s="88">
        <v>2433692</v>
      </c>
      <c r="J130" s="88">
        <v>2601093</v>
      </c>
      <c r="K130" s="88">
        <v>2396061</v>
      </c>
      <c r="L130" s="88">
        <v>2187650</v>
      </c>
      <c r="M130" s="88">
        <v>2182472</v>
      </c>
      <c r="N130" s="88">
        <v>2002229</v>
      </c>
      <c r="O130" s="88">
        <v>2579515</v>
      </c>
      <c r="P130" s="88">
        <f t="shared" si="5"/>
        <v>28221467</v>
      </c>
    </row>
    <row r="131" spans="3:16">
      <c r="C131" s="5" t="s">
        <v>65</v>
      </c>
      <c r="D131" s="88">
        <v>3006166</v>
      </c>
      <c r="E131" s="88">
        <v>5398211</v>
      </c>
      <c r="F131" s="88">
        <v>4793406</v>
      </c>
      <c r="G131" s="88">
        <v>4480207</v>
      </c>
      <c r="H131" s="88">
        <v>5045197</v>
      </c>
      <c r="I131" s="88">
        <v>4696381</v>
      </c>
      <c r="J131" s="88">
        <v>4997730</v>
      </c>
      <c r="K131" s="88">
        <v>4605231</v>
      </c>
      <c r="L131" s="88">
        <v>4197210</v>
      </c>
      <c r="M131" s="88">
        <v>4189319</v>
      </c>
      <c r="N131" s="88">
        <v>3843547</v>
      </c>
      <c r="O131" s="88">
        <v>4961236</v>
      </c>
      <c r="P131" s="88">
        <f t="shared" si="5"/>
        <v>54213841</v>
      </c>
    </row>
    <row r="132" spans="3:16">
      <c r="C132" s="5" t="s">
        <v>66</v>
      </c>
      <c r="D132" s="88">
        <v>12919845</v>
      </c>
      <c r="E132" s="88">
        <v>24687028</v>
      </c>
      <c r="F132" s="88">
        <v>24543957</v>
      </c>
      <c r="G132" s="88">
        <v>25673600</v>
      </c>
      <c r="H132" s="88">
        <v>24943473</v>
      </c>
      <c r="I132" s="88">
        <v>22814351</v>
      </c>
      <c r="J132" s="88">
        <v>26326379</v>
      </c>
      <c r="K132" s="88">
        <v>20993329</v>
      </c>
      <c r="L132" s="88">
        <v>20846360</v>
      </c>
      <c r="M132" s="88">
        <v>22852098</v>
      </c>
      <c r="N132" s="88">
        <v>17525292</v>
      </c>
      <c r="O132" s="88">
        <v>25605635</v>
      </c>
      <c r="P132" s="88">
        <f t="shared" si="5"/>
        <v>269731347</v>
      </c>
    </row>
    <row r="133" spans="3:16">
      <c r="D133" s="88">
        <f>SUM(D73:D132)</f>
        <v>299815233</v>
      </c>
      <c r="E133" s="88">
        <f t="shared" ref="E133:J133" si="6">SUM(E73:E132)</f>
        <v>579115136</v>
      </c>
      <c r="F133" s="88">
        <f t="shared" si="6"/>
        <v>528590676</v>
      </c>
      <c r="G133" s="88">
        <f t="shared" si="6"/>
        <v>509925272</v>
      </c>
      <c r="H133" s="88">
        <f t="shared" si="6"/>
        <v>529593822</v>
      </c>
      <c r="I133" s="88">
        <f t="shared" si="6"/>
        <v>501022562</v>
      </c>
      <c r="J133" s="88">
        <f t="shared" si="6"/>
        <v>545015658</v>
      </c>
      <c r="K133" s="88">
        <f t="shared" ref="K133:P133" si="7">SUM(K75:K132)</f>
        <v>244057285</v>
      </c>
      <c r="L133" s="88">
        <f t="shared" si="7"/>
        <v>224865939</v>
      </c>
      <c r="M133" s="88">
        <f t="shared" si="7"/>
        <v>234402633</v>
      </c>
      <c r="N133" s="88">
        <f t="shared" si="7"/>
        <v>218584439</v>
      </c>
      <c r="O133" s="88">
        <f t="shared" si="7"/>
        <v>294625760</v>
      </c>
      <c r="P133" s="88">
        <f t="shared" si="7"/>
        <v>2963075235</v>
      </c>
    </row>
    <row r="135" spans="3:16">
      <c r="C135" s="5" t="s">
        <v>11</v>
      </c>
      <c r="D135" s="73">
        <f t="shared" ref="D135:D166" si="8">+D10-D75</f>
        <v>238723</v>
      </c>
      <c r="E135" s="73">
        <f t="shared" ref="E135:O135" si="9">+E10-E75</f>
        <v>25751</v>
      </c>
      <c r="F135" s="73" t="e">
        <f t="shared" si="9"/>
        <v>#REF!</v>
      </c>
      <c r="G135" s="73">
        <f t="shared" si="9"/>
        <v>501429</v>
      </c>
      <c r="H135" s="73">
        <f t="shared" si="9"/>
        <v>-56267</v>
      </c>
      <c r="I135" s="73">
        <f t="shared" si="9"/>
        <v>-309833</v>
      </c>
      <c r="J135" s="73">
        <f t="shared" si="9"/>
        <v>-183905</v>
      </c>
      <c r="K135" s="73">
        <f t="shared" si="9"/>
        <v>-22089</v>
      </c>
      <c r="L135" s="73">
        <f t="shared" si="9"/>
        <v>-34510</v>
      </c>
      <c r="M135" s="73">
        <f t="shared" si="9"/>
        <v>-21881</v>
      </c>
      <c r="N135" s="73">
        <f t="shared" si="9"/>
        <v>90078</v>
      </c>
      <c r="O135" s="73">
        <f t="shared" si="9"/>
        <v>199603</v>
      </c>
    </row>
    <row r="136" spans="3:16">
      <c r="C136" s="5" t="s">
        <v>12</v>
      </c>
      <c r="D136" s="73">
        <f t="shared" si="8"/>
        <v>188913</v>
      </c>
      <c r="E136" s="73">
        <f t="shared" ref="E136:O136" si="10">+E11-E76</f>
        <v>39226</v>
      </c>
      <c r="F136" s="73" t="e">
        <f t="shared" si="10"/>
        <v>#REF!</v>
      </c>
      <c r="G136" s="73">
        <f t="shared" si="10"/>
        <v>437969</v>
      </c>
      <c r="H136" s="73">
        <f t="shared" si="10"/>
        <v>-48085</v>
      </c>
      <c r="I136" s="73">
        <f t="shared" si="10"/>
        <v>-254392</v>
      </c>
      <c r="J136" s="73">
        <f t="shared" si="10"/>
        <v>-104970</v>
      </c>
      <c r="K136" s="73">
        <f t="shared" si="10"/>
        <v>33417</v>
      </c>
      <c r="L136" s="73">
        <f t="shared" si="10"/>
        <v>-25392</v>
      </c>
      <c r="M136" s="73">
        <f t="shared" si="10"/>
        <v>-2341</v>
      </c>
      <c r="N136" s="73">
        <f t="shared" si="10"/>
        <v>92904</v>
      </c>
      <c r="O136" s="73">
        <f t="shared" si="10"/>
        <v>170061</v>
      </c>
    </row>
    <row r="137" spans="3:16">
      <c r="C137" s="5" t="s">
        <v>13</v>
      </c>
      <c r="D137" s="73">
        <f t="shared" si="8"/>
        <v>165525</v>
      </c>
      <c r="E137" s="73">
        <f t="shared" ref="E137:O137" si="11">+E12-E77</f>
        <v>49751</v>
      </c>
      <c r="F137" s="73" t="e">
        <f t="shared" si="11"/>
        <v>#REF!</v>
      </c>
      <c r="G137" s="73">
        <f t="shared" si="11"/>
        <v>-83633</v>
      </c>
      <c r="H137" s="73">
        <f t="shared" si="11"/>
        <v>22308</v>
      </c>
      <c r="I137" s="73">
        <f t="shared" si="11"/>
        <v>-109103</v>
      </c>
      <c r="J137" s="73">
        <f t="shared" si="11"/>
        <v>-83424</v>
      </c>
      <c r="K137" s="73">
        <f t="shared" si="11"/>
        <v>36538</v>
      </c>
      <c r="L137" s="73">
        <f t="shared" si="11"/>
        <v>-19588</v>
      </c>
      <c r="M137" s="73">
        <f t="shared" si="11"/>
        <v>-7332</v>
      </c>
      <c r="N137" s="73">
        <f t="shared" si="11"/>
        <v>-224092</v>
      </c>
      <c r="O137" s="73">
        <f t="shared" si="11"/>
        <v>141223</v>
      </c>
    </row>
    <row r="138" spans="3:16">
      <c r="C138" s="5" t="s">
        <v>14</v>
      </c>
      <c r="D138" s="73">
        <f t="shared" si="8"/>
        <v>179841</v>
      </c>
      <c r="E138" s="73">
        <f t="shared" ref="E138:O138" si="12">+E13-E78</f>
        <v>44349</v>
      </c>
      <c r="F138" s="73" t="e">
        <f t="shared" si="12"/>
        <v>#REF!</v>
      </c>
      <c r="G138" s="73">
        <f t="shared" si="12"/>
        <v>399272</v>
      </c>
      <c r="H138" s="73">
        <f t="shared" si="12"/>
        <v>-42553</v>
      </c>
      <c r="I138" s="73">
        <f t="shared" si="12"/>
        <v>-234792</v>
      </c>
      <c r="J138" s="73">
        <f t="shared" si="12"/>
        <v>-96678</v>
      </c>
      <c r="K138" s="73">
        <f t="shared" si="12"/>
        <v>32642</v>
      </c>
      <c r="L138" s="73">
        <f t="shared" si="12"/>
        <v>-23348</v>
      </c>
      <c r="M138" s="73">
        <f t="shared" si="12"/>
        <v>-488</v>
      </c>
      <c r="N138" s="73">
        <f t="shared" si="12"/>
        <v>87437</v>
      </c>
      <c r="O138" s="73">
        <f t="shared" si="12"/>
        <v>157005</v>
      </c>
    </row>
    <row r="139" spans="3:16">
      <c r="C139" s="5" t="s">
        <v>15</v>
      </c>
      <c r="D139" s="73">
        <f t="shared" si="8"/>
        <v>1509277</v>
      </c>
      <c r="E139" s="73">
        <f t="shared" ref="E139:O139" si="13">+E14-E79</f>
        <v>984967</v>
      </c>
      <c r="F139" s="73" t="e">
        <f t="shared" si="13"/>
        <v>#REF!</v>
      </c>
      <c r="G139" s="73">
        <f t="shared" si="13"/>
        <v>5882638</v>
      </c>
      <c r="H139" s="73">
        <f t="shared" si="13"/>
        <v>-213344</v>
      </c>
      <c r="I139" s="73">
        <f t="shared" si="13"/>
        <v>-1666672</v>
      </c>
      <c r="J139" s="73">
        <f t="shared" si="13"/>
        <v>-829258</v>
      </c>
      <c r="K139" s="73">
        <f t="shared" si="13"/>
        <v>3318568</v>
      </c>
      <c r="L139" s="73">
        <f t="shared" si="13"/>
        <v>-1901109</v>
      </c>
      <c r="M139" s="73">
        <f t="shared" si="13"/>
        <v>-761001</v>
      </c>
      <c r="N139" s="73">
        <f t="shared" si="13"/>
        <v>-1589503</v>
      </c>
      <c r="O139" s="73">
        <f t="shared" si="13"/>
        <v>478227</v>
      </c>
    </row>
    <row r="140" spans="3:16">
      <c r="C140" s="5" t="s">
        <v>16</v>
      </c>
      <c r="D140" s="73">
        <f t="shared" si="8"/>
        <v>240951</v>
      </c>
      <c r="E140" s="73">
        <f t="shared" ref="E140:O140" si="14">+E15-E80</f>
        <v>49495</v>
      </c>
      <c r="F140" s="73" t="e">
        <f t="shared" si="14"/>
        <v>#REF!</v>
      </c>
      <c r="G140" s="73">
        <f t="shared" si="14"/>
        <v>530883</v>
      </c>
      <c r="H140" s="73">
        <f t="shared" si="14"/>
        <v>-67062</v>
      </c>
      <c r="I140" s="73">
        <f t="shared" si="14"/>
        <v>-336548</v>
      </c>
      <c r="J140" s="73">
        <f t="shared" si="14"/>
        <v>-145648</v>
      </c>
      <c r="K140" s="73">
        <f t="shared" si="14"/>
        <v>39326</v>
      </c>
      <c r="L140" s="73">
        <f t="shared" si="14"/>
        <v>-40721</v>
      </c>
      <c r="M140" s="73">
        <f t="shared" si="14"/>
        <v>-7611</v>
      </c>
      <c r="N140" s="73">
        <f t="shared" si="14"/>
        <v>116366</v>
      </c>
      <c r="O140" s="73">
        <f t="shared" si="14"/>
        <v>211195</v>
      </c>
    </row>
    <row r="141" spans="3:16">
      <c r="C141" s="5" t="s">
        <v>17</v>
      </c>
      <c r="D141" s="73">
        <f t="shared" si="8"/>
        <v>492978</v>
      </c>
      <c r="E141" s="73">
        <f t="shared" ref="E141:O141" si="15">+E16-E81</f>
        <v>40532</v>
      </c>
      <c r="F141" s="73" t="e">
        <f t="shared" si="15"/>
        <v>#REF!</v>
      </c>
      <c r="G141" s="73">
        <f t="shared" si="15"/>
        <v>1323051</v>
      </c>
      <c r="H141" s="73">
        <f t="shared" si="15"/>
        <v>-10773</v>
      </c>
      <c r="I141" s="73">
        <f t="shared" si="15"/>
        <v>-737248</v>
      </c>
      <c r="J141" s="73">
        <f t="shared" si="15"/>
        <v>-366319</v>
      </c>
      <c r="K141" s="73">
        <f t="shared" si="15"/>
        <v>125975</v>
      </c>
      <c r="L141" s="73">
        <f t="shared" si="15"/>
        <v>-67467</v>
      </c>
      <c r="M141" s="73">
        <f t="shared" si="15"/>
        <v>17344</v>
      </c>
      <c r="N141" s="73">
        <f t="shared" si="15"/>
        <v>120628</v>
      </c>
      <c r="O141" s="73">
        <f t="shared" si="15"/>
        <v>737356</v>
      </c>
    </row>
    <row r="142" spans="3:16">
      <c r="C142" s="5" t="s">
        <v>18</v>
      </c>
      <c r="D142" s="73">
        <f t="shared" si="8"/>
        <v>318413</v>
      </c>
      <c r="E142" s="73">
        <f t="shared" ref="E142:O142" si="16">+E17-E82</f>
        <v>77936</v>
      </c>
      <c r="F142" s="73" t="e">
        <f t="shared" si="16"/>
        <v>#REF!</v>
      </c>
      <c r="G142" s="73">
        <f t="shared" si="16"/>
        <v>700696</v>
      </c>
      <c r="H142" s="73">
        <f t="shared" si="16"/>
        <v>-87123</v>
      </c>
      <c r="I142" s="73">
        <f t="shared" si="16"/>
        <v>-424879</v>
      </c>
      <c r="J142" s="73">
        <f t="shared" si="16"/>
        <v>-179689</v>
      </c>
      <c r="K142" s="73">
        <f t="shared" si="16"/>
        <v>62481</v>
      </c>
      <c r="L142" s="73">
        <f t="shared" si="16"/>
        <v>-46114</v>
      </c>
      <c r="M142" s="73">
        <f t="shared" si="16"/>
        <v>-1921</v>
      </c>
      <c r="N142" s="73">
        <f t="shared" si="16"/>
        <v>158354</v>
      </c>
      <c r="O142" s="73">
        <f t="shared" si="16"/>
        <v>274479</v>
      </c>
    </row>
    <row r="143" spans="3:16">
      <c r="C143" s="5" t="s">
        <v>19</v>
      </c>
      <c r="D143" s="73">
        <f t="shared" si="8"/>
        <v>555280</v>
      </c>
      <c r="E143" s="73">
        <f t="shared" ref="E143:O143" si="17">+E18-E83</f>
        <v>-150606</v>
      </c>
      <c r="F143" s="73" t="e">
        <f t="shared" si="17"/>
        <v>#REF!</v>
      </c>
      <c r="G143" s="73">
        <f t="shared" si="17"/>
        <v>2214442</v>
      </c>
      <c r="H143" s="73">
        <f t="shared" si="17"/>
        <v>-23552</v>
      </c>
      <c r="I143" s="73">
        <f t="shared" si="17"/>
        <v>-953365</v>
      </c>
      <c r="J143" s="73">
        <f t="shared" si="17"/>
        <v>-652915</v>
      </c>
      <c r="K143" s="73">
        <f t="shared" si="17"/>
        <v>134673</v>
      </c>
      <c r="L143" s="73">
        <f t="shared" si="17"/>
        <v>-703947</v>
      </c>
      <c r="M143" s="73">
        <f t="shared" si="17"/>
        <v>38820</v>
      </c>
      <c r="N143" s="73">
        <f t="shared" si="17"/>
        <v>-205771</v>
      </c>
      <c r="O143" s="73">
        <f t="shared" si="17"/>
        <v>645010</v>
      </c>
    </row>
    <row r="144" spans="3:16">
      <c r="C144" s="5" t="s">
        <v>20</v>
      </c>
      <c r="D144" s="73">
        <f t="shared" si="8"/>
        <v>129357</v>
      </c>
      <c r="E144" s="73">
        <f t="shared" ref="E144:O144" si="18">+E19-E84</f>
        <v>93921</v>
      </c>
      <c r="F144" s="73" t="e">
        <f t="shared" si="18"/>
        <v>#REF!</v>
      </c>
      <c r="G144" s="73">
        <f t="shared" si="18"/>
        <v>263142</v>
      </c>
      <c r="H144" s="73">
        <f t="shared" si="18"/>
        <v>-71738</v>
      </c>
      <c r="I144" s="73">
        <f t="shared" si="18"/>
        <v>-157135</v>
      </c>
      <c r="J144" s="73">
        <f t="shared" si="18"/>
        <v>-62755</v>
      </c>
      <c r="K144" s="73">
        <f t="shared" si="18"/>
        <v>41919</v>
      </c>
      <c r="L144" s="73">
        <f t="shared" si="18"/>
        <v>-19730</v>
      </c>
      <c r="M144" s="73">
        <f t="shared" si="18"/>
        <v>-8502</v>
      </c>
      <c r="N144" s="73">
        <f t="shared" si="18"/>
        <v>-56321</v>
      </c>
      <c r="O144" s="73">
        <f t="shared" si="18"/>
        <v>93800</v>
      </c>
    </row>
    <row r="145" spans="3:15">
      <c r="C145" s="5" t="s">
        <v>21</v>
      </c>
      <c r="D145" s="73">
        <f t="shared" si="8"/>
        <v>129556</v>
      </c>
      <c r="E145" s="73">
        <f t="shared" ref="E145:O145" si="19">+E20-E85</f>
        <v>14287</v>
      </c>
      <c r="F145" s="73" t="e">
        <f t="shared" si="19"/>
        <v>#REF!</v>
      </c>
      <c r="G145" s="73">
        <f t="shared" si="19"/>
        <v>321550</v>
      </c>
      <c r="H145" s="73">
        <f t="shared" si="19"/>
        <v>-36699</v>
      </c>
      <c r="I145" s="73">
        <f t="shared" si="19"/>
        <v>-179195</v>
      </c>
      <c r="J145" s="73">
        <f t="shared" si="19"/>
        <v>-68786</v>
      </c>
      <c r="K145" s="73">
        <f t="shared" si="19"/>
        <v>21935</v>
      </c>
      <c r="L145" s="73">
        <f t="shared" si="19"/>
        <v>-12382</v>
      </c>
      <c r="M145" s="73">
        <f t="shared" si="19"/>
        <v>-2966</v>
      </c>
      <c r="N145" s="73">
        <f t="shared" si="19"/>
        <v>65647</v>
      </c>
      <c r="O145" s="73">
        <f t="shared" si="19"/>
        <v>130662</v>
      </c>
    </row>
    <row r="146" spans="3:15">
      <c r="C146" s="5" t="s">
        <v>22</v>
      </c>
      <c r="D146" s="73">
        <f t="shared" si="8"/>
        <v>5989556</v>
      </c>
      <c r="E146" s="73">
        <f t="shared" ref="E146:O146" si="20">+E21-E86</f>
        <v>-3870789</v>
      </c>
      <c r="F146" s="73" t="e">
        <f t="shared" si="20"/>
        <v>#REF!</v>
      </c>
      <c r="G146" s="73">
        <f t="shared" si="20"/>
        <v>13862389</v>
      </c>
      <c r="H146" s="73">
        <f t="shared" si="20"/>
        <v>1432520</v>
      </c>
      <c r="I146" s="73">
        <f t="shared" si="20"/>
        <v>-7139882</v>
      </c>
      <c r="J146" s="73">
        <f t="shared" si="20"/>
        <v>-7084512</v>
      </c>
      <c r="K146" s="73">
        <f t="shared" si="20"/>
        <v>419556</v>
      </c>
      <c r="L146" s="73">
        <f t="shared" si="20"/>
        <v>4794831</v>
      </c>
      <c r="M146" s="73">
        <f t="shared" si="20"/>
        <v>-6300180</v>
      </c>
      <c r="N146" s="73">
        <f t="shared" si="20"/>
        <v>-5117422</v>
      </c>
      <c r="O146" s="73">
        <f t="shared" si="20"/>
        <v>4091368</v>
      </c>
    </row>
    <row r="147" spans="3:15">
      <c r="C147" s="5" t="s">
        <v>23</v>
      </c>
      <c r="D147" s="73">
        <f t="shared" si="8"/>
        <v>286483</v>
      </c>
      <c r="E147" s="73">
        <f t="shared" ref="E147:O147" si="21">+E22-E87</f>
        <v>136668</v>
      </c>
      <c r="F147" s="73" t="e">
        <f t="shared" si="21"/>
        <v>#REF!</v>
      </c>
      <c r="G147" s="73">
        <f t="shared" si="21"/>
        <v>814066</v>
      </c>
      <c r="H147" s="73">
        <f t="shared" si="21"/>
        <v>15489</v>
      </c>
      <c r="I147" s="73">
        <f t="shared" si="21"/>
        <v>-296295</v>
      </c>
      <c r="J147" s="73">
        <f t="shared" si="21"/>
        <v>-12255</v>
      </c>
      <c r="K147" s="73">
        <f t="shared" si="21"/>
        <v>137844</v>
      </c>
      <c r="L147" s="73">
        <f t="shared" si="21"/>
        <v>-474062</v>
      </c>
      <c r="M147" s="73">
        <f t="shared" si="21"/>
        <v>-19765</v>
      </c>
      <c r="N147" s="73">
        <f t="shared" si="21"/>
        <v>143160</v>
      </c>
      <c r="O147" s="73">
        <f t="shared" si="21"/>
        <v>308487</v>
      </c>
    </row>
    <row r="148" spans="3:15">
      <c r="C148" s="5" t="s">
        <v>24</v>
      </c>
      <c r="D148" s="73">
        <f t="shared" si="8"/>
        <v>222729</v>
      </c>
      <c r="E148" s="73">
        <f t="shared" ref="E148:O148" si="22">+E23-E88</f>
        <v>213951</v>
      </c>
      <c r="F148" s="73" t="e">
        <f t="shared" si="22"/>
        <v>#REF!</v>
      </c>
      <c r="G148" s="73">
        <f t="shared" si="22"/>
        <v>467843</v>
      </c>
      <c r="H148" s="73">
        <f t="shared" si="22"/>
        <v>18510</v>
      </c>
      <c r="I148" s="73">
        <f t="shared" si="22"/>
        <v>-220011</v>
      </c>
      <c r="J148" s="73">
        <f t="shared" si="22"/>
        <v>-69563</v>
      </c>
      <c r="K148" s="73">
        <f t="shared" si="22"/>
        <v>106415</v>
      </c>
      <c r="L148" s="73">
        <f t="shared" si="22"/>
        <v>18615</v>
      </c>
      <c r="M148" s="73">
        <f t="shared" si="22"/>
        <v>3272</v>
      </c>
      <c r="N148" s="73">
        <f t="shared" si="22"/>
        <v>30952</v>
      </c>
      <c r="O148" s="73">
        <f t="shared" si="22"/>
        <v>-373984</v>
      </c>
    </row>
    <row r="149" spans="3:15">
      <c r="C149" s="5" t="s">
        <v>25</v>
      </c>
      <c r="D149" s="73">
        <f t="shared" si="8"/>
        <v>809115</v>
      </c>
      <c r="E149" s="73">
        <f t="shared" ref="E149:O149" si="23">+E24-E89</f>
        <v>164808</v>
      </c>
      <c r="F149" s="73" t="e">
        <f t="shared" si="23"/>
        <v>#REF!</v>
      </c>
      <c r="G149" s="73">
        <f t="shared" si="23"/>
        <v>1727073</v>
      </c>
      <c r="H149" s="73">
        <f t="shared" si="23"/>
        <v>-221836</v>
      </c>
      <c r="I149" s="73">
        <f t="shared" si="23"/>
        <v>-1112784</v>
      </c>
      <c r="J149" s="73">
        <f t="shared" si="23"/>
        <v>-469683</v>
      </c>
      <c r="K149" s="73">
        <f t="shared" si="23"/>
        <v>131263</v>
      </c>
      <c r="L149" s="73">
        <f t="shared" si="23"/>
        <v>-123686</v>
      </c>
      <c r="M149" s="73">
        <f t="shared" si="23"/>
        <v>-22242</v>
      </c>
      <c r="N149" s="73">
        <f t="shared" si="23"/>
        <v>389706</v>
      </c>
      <c r="O149" s="73">
        <f t="shared" si="23"/>
        <v>716696</v>
      </c>
    </row>
    <row r="150" spans="3:15">
      <c r="C150" s="5" t="s">
        <v>26</v>
      </c>
      <c r="D150" s="73">
        <f t="shared" si="8"/>
        <v>507933</v>
      </c>
      <c r="E150" s="73">
        <f t="shared" ref="E150:O150" si="24">+E25-E90</f>
        <v>93700</v>
      </c>
      <c r="F150" s="73" t="e">
        <f t="shared" si="24"/>
        <v>#REF!</v>
      </c>
      <c r="G150" s="73">
        <f t="shared" si="24"/>
        <v>1341594</v>
      </c>
      <c r="H150" s="73">
        <f t="shared" si="24"/>
        <v>-143221</v>
      </c>
      <c r="I150" s="73">
        <f t="shared" si="24"/>
        <v>-718855</v>
      </c>
      <c r="J150" s="73">
        <f t="shared" si="24"/>
        <v>-308235</v>
      </c>
      <c r="K150" s="73">
        <f t="shared" si="24"/>
        <v>87468</v>
      </c>
      <c r="L150" s="73">
        <f t="shared" si="24"/>
        <v>-80704</v>
      </c>
      <c r="M150" s="73">
        <f t="shared" si="24"/>
        <v>-16656</v>
      </c>
      <c r="N150" s="73">
        <f t="shared" si="24"/>
        <v>251950</v>
      </c>
      <c r="O150" s="73">
        <f t="shared" si="24"/>
        <v>469381</v>
      </c>
    </row>
    <row r="151" spans="3:15">
      <c r="C151" s="5" t="s">
        <v>27</v>
      </c>
      <c r="D151" s="73">
        <f t="shared" si="8"/>
        <v>6475859</v>
      </c>
      <c r="E151" s="73">
        <f t="shared" ref="E151:O151" si="25">+E26-E91</f>
        <v>6912795</v>
      </c>
      <c r="F151" s="73" t="e">
        <f t="shared" si="25"/>
        <v>#REF!</v>
      </c>
      <c r="G151" s="73">
        <f t="shared" si="25"/>
        <v>15757226</v>
      </c>
      <c r="H151" s="73">
        <f t="shared" si="25"/>
        <v>-45177</v>
      </c>
      <c r="I151" s="73">
        <f t="shared" si="25"/>
        <v>-6756451</v>
      </c>
      <c r="J151" s="73">
        <f t="shared" si="25"/>
        <v>-2858730</v>
      </c>
      <c r="K151" s="73">
        <f t="shared" si="25"/>
        <v>1710185</v>
      </c>
      <c r="L151" s="73">
        <f t="shared" si="25"/>
        <v>-570400</v>
      </c>
      <c r="M151" s="73">
        <f t="shared" si="25"/>
        <v>-1897284</v>
      </c>
      <c r="N151" s="73">
        <f t="shared" si="25"/>
        <v>275258</v>
      </c>
      <c r="O151" s="73">
        <f t="shared" si="25"/>
        <v>3846935</v>
      </c>
    </row>
    <row r="152" spans="3:15">
      <c r="C152" s="5" t="s">
        <v>28</v>
      </c>
      <c r="D152" s="73">
        <f t="shared" si="8"/>
        <v>220839</v>
      </c>
      <c r="E152" s="73">
        <f t="shared" ref="E152:O152" si="26">+E27-E92</f>
        <v>66744</v>
      </c>
      <c r="F152" s="73" t="e">
        <f t="shared" si="26"/>
        <v>#REF!</v>
      </c>
      <c r="G152" s="73">
        <f t="shared" si="26"/>
        <v>453878</v>
      </c>
      <c r="H152" s="73">
        <f t="shared" si="26"/>
        <v>-37349</v>
      </c>
      <c r="I152" s="73">
        <f t="shared" si="26"/>
        <v>-280200</v>
      </c>
      <c r="J152" s="73">
        <f t="shared" si="26"/>
        <v>-127519</v>
      </c>
      <c r="K152" s="73">
        <f t="shared" si="26"/>
        <v>32499</v>
      </c>
      <c r="L152" s="73">
        <f t="shared" si="26"/>
        <v>-15449</v>
      </c>
      <c r="M152" s="73">
        <f t="shared" si="26"/>
        <v>1977</v>
      </c>
      <c r="N152" s="73">
        <f t="shared" si="26"/>
        <v>94556</v>
      </c>
      <c r="O152" s="73">
        <f t="shared" si="26"/>
        <v>194713</v>
      </c>
    </row>
    <row r="153" spans="3:15">
      <c r="C153" s="5" t="s">
        <v>29</v>
      </c>
      <c r="D153" s="73">
        <f t="shared" si="8"/>
        <v>919592</v>
      </c>
      <c r="E153" s="73">
        <f t="shared" ref="E153:O153" si="27">+E28-E93</f>
        <v>692422</v>
      </c>
      <c r="F153" s="73" t="e">
        <f t="shared" si="27"/>
        <v>#REF!</v>
      </c>
      <c r="G153" s="73">
        <f t="shared" si="27"/>
        <v>2500815</v>
      </c>
      <c r="H153" s="73">
        <f t="shared" si="27"/>
        <v>-187051</v>
      </c>
      <c r="I153" s="73">
        <f t="shared" si="27"/>
        <v>-1105334</v>
      </c>
      <c r="J153" s="73">
        <f t="shared" si="27"/>
        <v>-468067</v>
      </c>
      <c r="K153" s="73">
        <f t="shared" si="27"/>
        <v>318987</v>
      </c>
      <c r="L153" s="73">
        <f t="shared" si="27"/>
        <v>-3623</v>
      </c>
      <c r="M153" s="73">
        <f t="shared" si="27"/>
        <v>-324224</v>
      </c>
      <c r="N153" s="73">
        <f t="shared" si="27"/>
        <v>326795</v>
      </c>
      <c r="O153" s="73">
        <f t="shared" si="27"/>
        <v>1135948</v>
      </c>
    </row>
    <row r="154" spans="3:15">
      <c r="C154" s="5" t="s">
        <v>30</v>
      </c>
      <c r="D154" s="73">
        <f t="shared" si="8"/>
        <v>2262713</v>
      </c>
      <c r="E154" s="73">
        <f>+E29-E94</f>
        <v>1359406</v>
      </c>
      <c r="F154" s="73" t="e">
        <f t="shared" ref="E154:O169" si="28">+F29-F94</f>
        <v>#REF!</v>
      </c>
      <c r="G154" s="73">
        <f t="shared" si="28"/>
        <v>4201010</v>
      </c>
      <c r="H154" s="73">
        <f t="shared" si="28"/>
        <v>485828</v>
      </c>
      <c r="I154" s="73">
        <f t="shared" si="28"/>
        <v>-3473040</v>
      </c>
      <c r="J154" s="73">
        <f t="shared" si="28"/>
        <v>-1282181</v>
      </c>
      <c r="K154" s="73">
        <f t="shared" si="28"/>
        <v>534727</v>
      </c>
      <c r="L154" s="73">
        <f t="shared" si="28"/>
        <v>19597</v>
      </c>
      <c r="M154" s="73">
        <f t="shared" si="28"/>
        <v>-1165713</v>
      </c>
      <c r="N154" s="73">
        <f t="shared" si="28"/>
        <v>-8495</v>
      </c>
      <c r="O154" s="73">
        <f t="shared" si="28"/>
        <v>1540898</v>
      </c>
    </row>
    <row r="155" spans="3:15">
      <c r="C155" s="5" t="s">
        <v>31</v>
      </c>
      <c r="D155" s="73">
        <f t="shared" si="8"/>
        <v>229745</v>
      </c>
      <c r="E155" s="73">
        <f t="shared" si="28"/>
        <v>42793</v>
      </c>
      <c r="F155" s="73" t="e">
        <f t="shared" si="28"/>
        <v>#REF!</v>
      </c>
      <c r="G155" s="73">
        <f t="shared" si="28"/>
        <v>493096</v>
      </c>
      <c r="H155" s="73">
        <f t="shared" si="28"/>
        <v>-58653</v>
      </c>
      <c r="I155" s="73">
        <f t="shared" si="28"/>
        <v>-310390</v>
      </c>
      <c r="J155" s="73">
        <f t="shared" si="28"/>
        <v>-125958</v>
      </c>
      <c r="K155" s="73">
        <f t="shared" si="28"/>
        <v>40534</v>
      </c>
      <c r="L155" s="73">
        <f t="shared" si="28"/>
        <v>-29554</v>
      </c>
      <c r="M155" s="73">
        <f t="shared" si="28"/>
        <v>-2005</v>
      </c>
      <c r="N155" s="73">
        <f t="shared" si="28"/>
        <v>114114</v>
      </c>
      <c r="O155" s="73">
        <f t="shared" si="28"/>
        <v>208751</v>
      </c>
    </row>
    <row r="156" spans="3:15">
      <c r="C156" s="5" t="s">
        <v>32</v>
      </c>
      <c r="D156" s="73">
        <f t="shared" si="8"/>
        <v>543620</v>
      </c>
      <c r="E156" s="73">
        <f t="shared" si="28"/>
        <v>146684</v>
      </c>
      <c r="F156" s="73" t="e">
        <f t="shared" si="28"/>
        <v>#REF!</v>
      </c>
      <c r="G156" s="73">
        <f t="shared" si="28"/>
        <v>1352266</v>
      </c>
      <c r="H156" s="73">
        <f t="shared" si="28"/>
        <v>-211776</v>
      </c>
      <c r="I156" s="73">
        <f t="shared" si="28"/>
        <v>-701865</v>
      </c>
      <c r="J156" s="73">
        <f t="shared" si="28"/>
        <v>-232941</v>
      </c>
      <c r="K156" s="73">
        <f t="shared" si="28"/>
        <v>164345</v>
      </c>
      <c r="L156" s="73">
        <f t="shared" si="28"/>
        <v>-436771</v>
      </c>
      <c r="M156" s="73">
        <f t="shared" si="28"/>
        <v>33002</v>
      </c>
      <c r="N156" s="73">
        <f t="shared" si="28"/>
        <v>111111</v>
      </c>
      <c r="O156" s="73">
        <f t="shared" si="28"/>
        <v>714302</v>
      </c>
    </row>
    <row r="157" spans="3:15">
      <c r="C157" s="5" t="s">
        <v>33</v>
      </c>
      <c r="D157" s="73">
        <f t="shared" si="8"/>
        <v>617030</v>
      </c>
      <c r="E157" s="73">
        <f t="shared" si="28"/>
        <v>504513</v>
      </c>
      <c r="F157" s="73" t="e">
        <f t="shared" si="28"/>
        <v>#REF!</v>
      </c>
      <c r="G157" s="73">
        <f t="shared" si="28"/>
        <v>1538412</v>
      </c>
      <c r="H157" s="73">
        <f t="shared" si="28"/>
        <v>142631</v>
      </c>
      <c r="I157" s="73">
        <f t="shared" si="28"/>
        <v>-596416</v>
      </c>
      <c r="J157" s="73">
        <f t="shared" si="28"/>
        <v>-269540</v>
      </c>
      <c r="K157" s="73">
        <f t="shared" si="28"/>
        <v>138831</v>
      </c>
      <c r="L157" s="73">
        <f t="shared" si="28"/>
        <v>105606</v>
      </c>
      <c r="M157" s="73">
        <f t="shared" si="28"/>
        <v>72501</v>
      </c>
      <c r="N157" s="73">
        <f t="shared" si="28"/>
        <v>109342</v>
      </c>
      <c r="O157" s="73">
        <f t="shared" si="28"/>
        <v>-664441</v>
      </c>
    </row>
    <row r="158" spans="3:15">
      <c r="C158" s="5" t="s">
        <v>34</v>
      </c>
      <c r="D158" s="73">
        <f t="shared" si="8"/>
        <v>934825</v>
      </c>
      <c r="E158" s="73">
        <f t="shared" si="28"/>
        <v>265806</v>
      </c>
      <c r="F158" s="73" t="e">
        <f t="shared" si="28"/>
        <v>#REF!</v>
      </c>
      <c r="G158" s="73">
        <f t="shared" si="28"/>
        <v>2348279</v>
      </c>
      <c r="H158" s="73">
        <f t="shared" si="28"/>
        <v>-30678</v>
      </c>
      <c r="I158" s="73">
        <f t="shared" si="28"/>
        <v>-1353979</v>
      </c>
      <c r="J158" s="73">
        <f t="shared" si="28"/>
        <v>-1067788</v>
      </c>
      <c r="K158" s="73">
        <f t="shared" si="28"/>
        <v>-347017</v>
      </c>
      <c r="L158" s="73">
        <f t="shared" si="28"/>
        <v>-3492</v>
      </c>
      <c r="M158" s="73">
        <f t="shared" si="28"/>
        <v>-40576</v>
      </c>
      <c r="N158" s="73">
        <f t="shared" si="28"/>
        <v>-1743</v>
      </c>
      <c r="O158" s="73">
        <f t="shared" si="28"/>
        <v>-14878123</v>
      </c>
    </row>
    <row r="159" spans="3:15">
      <c r="C159" s="5" t="s">
        <v>35</v>
      </c>
      <c r="D159" s="73">
        <f t="shared" si="8"/>
        <v>337935</v>
      </c>
      <c r="E159" s="73">
        <f t="shared" si="28"/>
        <v>91665</v>
      </c>
      <c r="F159" s="73" t="e">
        <f t="shared" si="28"/>
        <v>#REF!</v>
      </c>
      <c r="G159" s="73">
        <f t="shared" si="28"/>
        <v>650611</v>
      </c>
      <c r="H159" s="73">
        <f t="shared" si="28"/>
        <v>-85341</v>
      </c>
      <c r="I159" s="73">
        <f t="shared" si="28"/>
        <v>-459504</v>
      </c>
      <c r="J159" s="73">
        <f t="shared" si="28"/>
        <v>-204028</v>
      </c>
      <c r="K159" s="73">
        <f t="shared" si="28"/>
        <v>58878</v>
      </c>
      <c r="L159" s="73">
        <f t="shared" si="28"/>
        <v>-60918</v>
      </c>
      <c r="M159" s="73">
        <f t="shared" si="28"/>
        <v>-6113</v>
      </c>
      <c r="N159" s="73">
        <f t="shared" si="28"/>
        <v>141978</v>
      </c>
      <c r="O159" s="73">
        <f t="shared" si="28"/>
        <v>278272</v>
      </c>
    </row>
    <row r="160" spans="3:15">
      <c r="C160" s="5" t="s">
        <v>36</v>
      </c>
      <c r="D160" s="73">
        <f t="shared" si="8"/>
        <v>1678128</v>
      </c>
      <c r="E160" s="73">
        <f t="shared" si="28"/>
        <v>1271135</v>
      </c>
      <c r="F160" s="73" t="e">
        <f t="shared" si="28"/>
        <v>#REF!</v>
      </c>
      <c r="G160" s="73">
        <f t="shared" si="28"/>
        <v>5182570</v>
      </c>
      <c r="H160" s="73">
        <f t="shared" si="28"/>
        <v>1302689</v>
      </c>
      <c r="I160" s="73">
        <f t="shared" si="28"/>
        <v>-1590354</v>
      </c>
      <c r="J160" s="73">
        <f t="shared" si="28"/>
        <v>-614793</v>
      </c>
      <c r="K160" s="73">
        <f t="shared" si="28"/>
        <v>420189</v>
      </c>
      <c r="L160" s="73">
        <f t="shared" si="28"/>
        <v>893832</v>
      </c>
      <c r="M160" s="73">
        <f t="shared" si="28"/>
        <v>140778</v>
      </c>
      <c r="N160" s="73">
        <f t="shared" si="28"/>
        <v>835767</v>
      </c>
      <c r="O160" s="73">
        <f t="shared" si="28"/>
        <v>3526772</v>
      </c>
    </row>
    <row r="161" spans="3:15">
      <c r="C161" s="5" t="s">
        <v>37</v>
      </c>
      <c r="D161" s="73">
        <f t="shared" si="8"/>
        <v>206324</v>
      </c>
      <c r="E161" s="73">
        <f t="shared" si="28"/>
        <v>24184</v>
      </c>
      <c r="F161" s="73" t="e">
        <f t="shared" si="28"/>
        <v>#REF!</v>
      </c>
      <c r="G161" s="73">
        <f t="shared" si="28"/>
        <v>500072</v>
      </c>
      <c r="H161" s="73">
        <f t="shared" si="28"/>
        <v>-58226</v>
      </c>
      <c r="I161" s="73">
        <f t="shared" si="28"/>
        <v>-287409</v>
      </c>
      <c r="J161" s="73">
        <f t="shared" si="28"/>
        <v>-113277</v>
      </c>
      <c r="K161" s="73">
        <f t="shared" si="28"/>
        <v>34143</v>
      </c>
      <c r="L161" s="73">
        <f t="shared" si="28"/>
        <v>-24033</v>
      </c>
      <c r="M161" s="73">
        <f t="shared" si="28"/>
        <v>-4393</v>
      </c>
      <c r="N161" s="73">
        <f t="shared" si="28"/>
        <v>98149</v>
      </c>
      <c r="O161" s="73">
        <f t="shared" si="28"/>
        <v>221729</v>
      </c>
    </row>
    <row r="162" spans="3:15">
      <c r="C162" s="5" t="s">
        <v>38</v>
      </c>
      <c r="D162" s="73">
        <f t="shared" si="8"/>
        <v>157018</v>
      </c>
      <c r="E162" s="73">
        <f t="shared" si="28"/>
        <v>35293</v>
      </c>
      <c r="F162" s="73" t="e">
        <f t="shared" si="28"/>
        <v>#REF!</v>
      </c>
      <c r="G162" s="73">
        <f t="shared" si="28"/>
        <v>333759</v>
      </c>
      <c r="H162" s="73">
        <f t="shared" si="28"/>
        <v>-38342</v>
      </c>
      <c r="I162" s="73">
        <f t="shared" si="28"/>
        <v>-206224</v>
      </c>
      <c r="J162" s="73">
        <f t="shared" si="28"/>
        <v>-85865</v>
      </c>
      <c r="K162" s="73">
        <f t="shared" si="28"/>
        <v>7725</v>
      </c>
      <c r="L162" s="73">
        <f t="shared" si="28"/>
        <v>-79400</v>
      </c>
      <c r="M162" s="73">
        <f t="shared" si="28"/>
        <v>-671</v>
      </c>
      <c r="N162" s="73">
        <f t="shared" si="28"/>
        <v>31885</v>
      </c>
      <c r="O162" s="73">
        <f t="shared" si="28"/>
        <v>138140</v>
      </c>
    </row>
    <row r="163" spans="3:15">
      <c r="C163" s="5" t="s">
        <v>39</v>
      </c>
      <c r="D163" s="73">
        <f t="shared" si="8"/>
        <v>607236</v>
      </c>
      <c r="E163" s="73">
        <f t="shared" si="28"/>
        <v>169174</v>
      </c>
      <c r="F163" s="73" t="e">
        <f t="shared" si="28"/>
        <v>#REF!</v>
      </c>
      <c r="G163" s="73">
        <f t="shared" si="28"/>
        <v>1518750</v>
      </c>
      <c r="H163" s="73">
        <f t="shared" si="28"/>
        <v>-35343</v>
      </c>
      <c r="I163" s="73">
        <f t="shared" si="28"/>
        <v>-883601</v>
      </c>
      <c r="J163" s="73">
        <f t="shared" si="28"/>
        <v>-317812</v>
      </c>
      <c r="K163" s="73">
        <f t="shared" si="28"/>
        <v>223075</v>
      </c>
      <c r="L163" s="73">
        <f t="shared" si="28"/>
        <v>-75569</v>
      </c>
      <c r="M163" s="73">
        <f t="shared" si="28"/>
        <v>-7497</v>
      </c>
      <c r="N163" s="73">
        <f t="shared" si="28"/>
        <v>163811</v>
      </c>
      <c r="O163" s="73">
        <f t="shared" si="28"/>
        <v>746910</v>
      </c>
    </row>
    <row r="164" spans="3:15">
      <c r="C164" s="5" t="s">
        <v>40</v>
      </c>
      <c r="D164" s="73">
        <f t="shared" si="8"/>
        <v>147857</v>
      </c>
      <c r="E164" s="73">
        <f t="shared" si="28"/>
        <v>72218</v>
      </c>
      <c r="F164" s="73" t="e">
        <f t="shared" si="28"/>
        <v>#REF!</v>
      </c>
      <c r="G164" s="73">
        <f t="shared" si="28"/>
        <v>335435</v>
      </c>
      <c r="H164" s="73">
        <f t="shared" si="28"/>
        <v>-67320</v>
      </c>
      <c r="I164" s="73">
        <f t="shared" si="28"/>
        <v>-231322</v>
      </c>
      <c r="J164" s="73">
        <f t="shared" si="28"/>
        <v>-186931</v>
      </c>
      <c r="K164" s="73">
        <f t="shared" si="28"/>
        <v>27560</v>
      </c>
      <c r="L164" s="73">
        <f t="shared" si="28"/>
        <v>-140192</v>
      </c>
      <c r="M164" s="73">
        <f t="shared" si="28"/>
        <v>-15928</v>
      </c>
      <c r="N164" s="73">
        <f t="shared" si="28"/>
        <v>50730</v>
      </c>
      <c r="O164" s="73">
        <f t="shared" si="28"/>
        <v>156188</v>
      </c>
    </row>
    <row r="165" spans="3:15">
      <c r="C165" s="5" t="s">
        <v>41</v>
      </c>
      <c r="D165" s="73">
        <f t="shared" si="8"/>
        <v>453694</v>
      </c>
      <c r="E165" s="73">
        <f t="shared" si="28"/>
        <v>185111</v>
      </c>
      <c r="F165" s="73" t="e">
        <f t="shared" si="28"/>
        <v>#REF!</v>
      </c>
      <c r="G165" s="73">
        <f t="shared" si="28"/>
        <v>1144736</v>
      </c>
      <c r="H165" s="73">
        <f t="shared" si="28"/>
        <v>-250124</v>
      </c>
      <c r="I165" s="73">
        <f t="shared" si="28"/>
        <v>-705519</v>
      </c>
      <c r="J165" s="73">
        <f t="shared" si="28"/>
        <v>-353213</v>
      </c>
      <c r="K165" s="73">
        <f t="shared" si="28"/>
        <v>684033</v>
      </c>
      <c r="L165" s="73">
        <f t="shared" si="28"/>
        <v>-126808</v>
      </c>
      <c r="M165" s="73">
        <f t="shared" si="28"/>
        <v>-766445</v>
      </c>
      <c r="N165" s="73">
        <f t="shared" si="28"/>
        <v>13926</v>
      </c>
      <c r="O165" s="73">
        <f t="shared" si="28"/>
        <v>227836</v>
      </c>
    </row>
    <row r="166" spans="3:15">
      <c r="C166" s="5" t="s">
        <v>42</v>
      </c>
      <c r="D166" s="73">
        <f t="shared" si="8"/>
        <v>517080</v>
      </c>
      <c r="E166" s="73">
        <f t="shared" si="28"/>
        <v>287296</v>
      </c>
      <c r="F166" s="73" t="e">
        <f t="shared" si="28"/>
        <v>#REF!</v>
      </c>
      <c r="G166" s="73">
        <f t="shared" si="28"/>
        <v>854148</v>
      </c>
      <c r="H166" s="73">
        <f t="shared" si="28"/>
        <v>-53075</v>
      </c>
      <c r="I166" s="73">
        <f t="shared" si="28"/>
        <v>-580263</v>
      </c>
      <c r="J166" s="73">
        <f t="shared" si="28"/>
        <v>-277047</v>
      </c>
      <c r="K166" s="73">
        <f t="shared" si="28"/>
        <v>119831</v>
      </c>
      <c r="L166" s="73">
        <f t="shared" si="28"/>
        <v>-102684</v>
      </c>
      <c r="M166" s="73">
        <f t="shared" si="28"/>
        <v>37562</v>
      </c>
      <c r="N166" s="73">
        <f t="shared" si="28"/>
        <v>221050</v>
      </c>
      <c r="O166" s="73">
        <f t="shared" si="28"/>
        <v>291609</v>
      </c>
    </row>
    <row r="167" spans="3:15">
      <c r="C167" s="5" t="s">
        <v>43</v>
      </c>
      <c r="D167" s="73">
        <f t="shared" ref="D167:D192" si="29">+D42-D107</f>
        <v>253429</v>
      </c>
      <c r="E167" s="73">
        <f t="shared" si="28"/>
        <v>44165</v>
      </c>
      <c r="F167" s="73" t="e">
        <f t="shared" si="28"/>
        <v>#REF!</v>
      </c>
      <c r="G167" s="73">
        <f t="shared" si="28"/>
        <v>202143</v>
      </c>
      <c r="H167" s="73">
        <f t="shared" si="28"/>
        <v>-7205</v>
      </c>
      <c r="I167" s="73">
        <f t="shared" si="28"/>
        <v>-316153</v>
      </c>
      <c r="J167" s="73">
        <f t="shared" si="28"/>
        <v>-137940</v>
      </c>
      <c r="K167" s="73">
        <f t="shared" si="28"/>
        <v>26434</v>
      </c>
      <c r="L167" s="73">
        <f t="shared" si="28"/>
        <v>-55016</v>
      </c>
      <c r="M167" s="73">
        <f t="shared" si="28"/>
        <v>4835</v>
      </c>
      <c r="N167" s="73">
        <f t="shared" si="28"/>
        <v>41275</v>
      </c>
      <c r="O167" s="73">
        <f t="shared" si="28"/>
        <v>148249</v>
      </c>
    </row>
    <row r="168" spans="3:15">
      <c r="C168" s="5" t="s">
        <v>44</v>
      </c>
      <c r="D168" s="73">
        <f t="shared" si="29"/>
        <v>1182296</v>
      </c>
      <c r="E168" s="73">
        <f t="shared" si="28"/>
        <v>814750</v>
      </c>
      <c r="F168" s="73" t="e">
        <f t="shared" si="28"/>
        <v>#REF!</v>
      </c>
      <c r="G168" s="73">
        <f t="shared" si="28"/>
        <v>2383570</v>
      </c>
      <c r="H168" s="73">
        <f t="shared" si="28"/>
        <v>4274</v>
      </c>
      <c r="I168" s="73">
        <f t="shared" si="28"/>
        <v>-1375597</v>
      </c>
      <c r="J168" s="73">
        <f t="shared" si="28"/>
        <v>-14601</v>
      </c>
      <c r="K168" s="73">
        <f t="shared" si="28"/>
        <v>361362</v>
      </c>
      <c r="L168" s="73">
        <f t="shared" si="28"/>
        <v>-418255</v>
      </c>
      <c r="M168" s="73">
        <f t="shared" si="28"/>
        <v>-129905</v>
      </c>
      <c r="N168" s="73">
        <f t="shared" si="28"/>
        <v>373369</v>
      </c>
      <c r="O168" s="73">
        <f t="shared" si="28"/>
        <v>611887</v>
      </c>
    </row>
    <row r="169" spans="3:15">
      <c r="C169" s="5" t="s">
        <v>45</v>
      </c>
      <c r="D169" s="73">
        <f t="shared" si="29"/>
        <v>375523</v>
      </c>
      <c r="E169" s="73">
        <f t="shared" si="28"/>
        <v>61414</v>
      </c>
      <c r="F169" s="73" t="e">
        <f t="shared" si="28"/>
        <v>#REF!</v>
      </c>
      <c r="G169" s="73">
        <f t="shared" si="28"/>
        <v>890984</v>
      </c>
      <c r="H169" s="73">
        <f t="shared" si="28"/>
        <v>-117164</v>
      </c>
      <c r="I169" s="73">
        <f t="shared" si="28"/>
        <v>-548232</v>
      </c>
      <c r="J169" s="73">
        <f t="shared" si="28"/>
        <v>-241893</v>
      </c>
      <c r="K169" s="73">
        <f t="shared" si="28"/>
        <v>56389</v>
      </c>
      <c r="L169" s="73">
        <f t="shared" si="28"/>
        <v>-69752</v>
      </c>
      <c r="M169" s="73">
        <f t="shared" si="28"/>
        <v>-20906</v>
      </c>
      <c r="N169" s="73">
        <f t="shared" si="28"/>
        <v>180771</v>
      </c>
      <c r="O169" s="73">
        <f t="shared" si="28"/>
        <v>339868</v>
      </c>
    </row>
    <row r="170" spans="3:15">
      <c r="C170" s="5" t="s">
        <v>46</v>
      </c>
      <c r="D170" s="73">
        <f t="shared" si="29"/>
        <v>896931</v>
      </c>
      <c r="E170" s="73">
        <f t="shared" ref="E170:O185" si="30">+E45-E110</f>
        <v>130998</v>
      </c>
      <c r="F170" s="73" t="e">
        <f t="shared" si="30"/>
        <v>#REF!</v>
      </c>
      <c r="G170" s="73">
        <f t="shared" si="30"/>
        <v>4290729</v>
      </c>
      <c r="H170" s="73">
        <f t="shared" si="30"/>
        <v>-221729</v>
      </c>
      <c r="I170" s="73">
        <f t="shared" si="30"/>
        <v>-1111450</v>
      </c>
      <c r="J170" s="73">
        <f t="shared" si="30"/>
        <v>-317716</v>
      </c>
      <c r="K170" s="73">
        <f t="shared" si="30"/>
        <v>192713</v>
      </c>
      <c r="L170" s="73">
        <f t="shared" si="30"/>
        <v>66018</v>
      </c>
      <c r="M170" s="73">
        <f t="shared" si="30"/>
        <v>159</v>
      </c>
      <c r="N170" s="73">
        <f t="shared" si="30"/>
        <v>484187</v>
      </c>
      <c r="O170" s="73">
        <f t="shared" si="30"/>
        <v>1144785</v>
      </c>
    </row>
    <row r="171" spans="3:15">
      <c r="C171" s="5" t="s">
        <v>47</v>
      </c>
      <c r="D171" s="73">
        <f t="shared" si="29"/>
        <v>411920</v>
      </c>
      <c r="E171" s="73">
        <f t="shared" ref="E171:O171" si="31">+E46-E111</f>
        <v>77331</v>
      </c>
      <c r="F171" s="73" t="e">
        <f t="shared" si="31"/>
        <v>#REF!</v>
      </c>
      <c r="G171" s="73">
        <f t="shared" si="31"/>
        <v>992106</v>
      </c>
      <c r="H171" s="73">
        <f t="shared" si="31"/>
        <v>156262</v>
      </c>
      <c r="I171" s="73">
        <f t="shared" si="31"/>
        <v>-578797</v>
      </c>
      <c r="J171" s="73">
        <f t="shared" si="31"/>
        <v>-160717</v>
      </c>
      <c r="K171" s="73">
        <f t="shared" si="31"/>
        <v>381604</v>
      </c>
      <c r="L171" s="73">
        <f t="shared" si="31"/>
        <v>-61898</v>
      </c>
      <c r="M171" s="73">
        <f t="shared" si="31"/>
        <v>-15837</v>
      </c>
      <c r="N171" s="73">
        <f t="shared" si="31"/>
        <v>201069</v>
      </c>
      <c r="O171" s="73">
        <f t="shared" si="31"/>
        <v>446334</v>
      </c>
    </row>
    <row r="172" spans="3:15">
      <c r="C172" s="5" t="s">
        <v>48</v>
      </c>
      <c r="D172" s="73">
        <f t="shared" si="29"/>
        <v>1529197</v>
      </c>
      <c r="E172" s="73">
        <f t="shared" si="30"/>
        <v>692549</v>
      </c>
      <c r="F172" s="73" t="e">
        <f t="shared" si="30"/>
        <v>#REF!</v>
      </c>
      <c r="G172" s="73">
        <f t="shared" si="30"/>
        <v>4400683</v>
      </c>
      <c r="H172" s="73">
        <f t="shared" si="30"/>
        <v>-856610</v>
      </c>
      <c r="I172" s="73">
        <f t="shared" si="30"/>
        <v>-2277593</v>
      </c>
      <c r="J172" s="73">
        <f t="shared" si="30"/>
        <v>-1318958</v>
      </c>
      <c r="K172" s="73">
        <f t="shared" si="30"/>
        <v>336664</v>
      </c>
      <c r="L172" s="73">
        <f t="shared" si="30"/>
        <v>105181</v>
      </c>
      <c r="M172" s="73">
        <f t="shared" si="30"/>
        <v>-108681</v>
      </c>
      <c r="N172" s="73">
        <f t="shared" si="30"/>
        <v>1076905</v>
      </c>
      <c r="O172" s="73">
        <f t="shared" si="30"/>
        <v>1387061</v>
      </c>
    </row>
    <row r="173" spans="3:15">
      <c r="C173" s="5" t="s">
        <v>49</v>
      </c>
      <c r="D173" s="73">
        <f t="shared" si="29"/>
        <v>1650375</v>
      </c>
      <c r="E173" s="73">
        <f t="shared" si="30"/>
        <v>-1920842</v>
      </c>
      <c r="F173" s="73" t="e">
        <f t="shared" si="30"/>
        <v>#REF!</v>
      </c>
      <c r="G173" s="73">
        <f t="shared" si="30"/>
        <v>2638165</v>
      </c>
      <c r="H173" s="73">
        <f t="shared" si="30"/>
        <v>2130356</v>
      </c>
      <c r="I173" s="73">
        <f t="shared" si="30"/>
        <v>-2262118</v>
      </c>
      <c r="J173" s="73">
        <f t="shared" si="30"/>
        <v>-772049</v>
      </c>
      <c r="K173" s="73">
        <f t="shared" si="30"/>
        <v>933833</v>
      </c>
      <c r="L173" s="73">
        <f t="shared" si="30"/>
        <v>-769374</v>
      </c>
      <c r="M173" s="73">
        <f t="shared" si="30"/>
        <v>-728186</v>
      </c>
      <c r="N173" s="73">
        <f t="shared" si="30"/>
        <v>-245627</v>
      </c>
      <c r="O173" s="73">
        <f t="shared" si="30"/>
        <v>1249823</v>
      </c>
    </row>
    <row r="174" spans="3:15">
      <c r="C174" s="5" t="s">
        <v>50</v>
      </c>
      <c r="D174" s="73">
        <f t="shared" si="29"/>
        <v>563403</v>
      </c>
      <c r="E174" s="73">
        <f t="shared" si="30"/>
        <v>112099</v>
      </c>
      <c r="F174" s="73" t="e">
        <f t="shared" si="30"/>
        <v>#REF!</v>
      </c>
      <c r="G174" s="73">
        <f t="shared" si="30"/>
        <v>1429370</v>
      </c>
      <c r="H174" s="73">
        <f t="shared" si="30"/>
        <v>-153202</v>
      </c>
      <c r="I174" s="73">
        <f t="shared" si="30"/>
        <v>-780550</v>
      </c>
      <c r="J174" s="73">
        <f t="shared" si="30"/>
        <v>-329162</v>
      </c>
      <c r="K174" s="73">
        <f t="shared" si="30"/>
        <v>98113</v>
      </c>
      <c r="L174" s="73">
        <f t="shared" si="30"/>
        <v>-82396</v>
      </c>
      <c r="M174" s="73">
        <f t="shared" si="30"/>
        <v>-175386</v>
      </c>
      <c r="N174" s="73">
        <f t="shared" si="30"/>
        <v>63500</v>
      </c>
      <c r="O174" s="73">
        <f t="shared" si="30"/>
        <v>518957</v>
      </c>
    </row>
    <row r="175" spans="3:15">
      <c r="C175" s="5" t="s">
        <v>51</v>
      </c>
      <c r="D175" s="73">
        <f t="shared" si="29"/>
        <v>153091</v>
      </c>
      <c r="E175" s="73">
        <f t="shared" si="30"/>
        <v>44913</v>
      </c>
      <c r="F175" s="73" t="e">
        <f t="shared" si="30"/>
        <v>#REF!</v>
      </c>
      <c r="G175" s="73">
        <f t="shared" si="30"/>
        <v>337755</v>
      </c>
      <c r="H175" s="73">
        <f t="shared" si="30"/>
        <v>-32789</v>
      </c>
      <c r="I175" s="73">
        <f t="shared" si="30"/>
        <v>-258444</v>
      </c>
      <c r="J175" s="73">
        <f t="shared" si="30"/>
        <v>-106073</v>
      </c>
      <c r="K175" s="73">
        <f t="shared" si="30"/>
        <v>39980</v>
      </c>
      <c r="L175" s="73">
        <f t="shared" si="30"/>
        <v>1621</v>
      </c>
      <c r="M175" s="73">
        <f t="shared" si="30"/>
        <v>-3865</v>
      </c>
      <c r="N175" s="73">
        <f t="shared" si="30"/>
        <v>54111</v>
      </c>
      <c r="O175" s="73">
        <f t="shared" si="30"/>
        <v>102239</v>
      </c>
    </row>
    <row r="176" spans="3:15">
      <c r="C176" s="5" t="s">
        <v>86</v>
      </c>
      <c r="D176" s="73">
        <f t="shared" si="29"/>
        <v>1727554</v>
      </c>
      <c r="E176" s="73">
        <f t="shared" si="30"/>
        <v>124334</v>
      </c>
      <c r="F176" s="73" t="e">
        <f t="shared" si="30"/>
        <v>#REF!</v>
      </c>
      <c r="G176" s="73">
        <f t="shared" si="30"/>
        <v>3105650</v>
      </c>
      <c r="H176" s="73">
        <f t="shared" si="30"/>
        <v>-385016</v>
      </c>
      <c r="I176" s="73">
        <f t="shared" si="30"/>
        <v>-2264123</v>
      </c>
      <c r="J176" s="73">
        <f t="shared" si="30"/>
        <v>-2998422</v>
      </c>
      <c r="K176" s="73">
        <f t="shared" si="30"/>
        <v>320108</v>
      </c>
      <c r="L176" s="73">
        <f t="shared" si="30"/>
        <v>-317379</v>
      </c>
      <c r="M176" s="73">
        <f t="shared" si="30"/>
        <v>-1600</v>
      </c>
      <c r="N176" s="73">
        <f t="shared" si="30"/>
        <v>131081</v>
      </c>
      <c r="O176" s="73">
        <f t="shared" si="30"/>
        <v>728806</v>
      </c>
    </row>
    <row r="177" spans="3:15">
      <c r="C177" s="5" t="s">
        <v>52</v>
      </c>
      <c r="D177" s="73">
        <f t="shared" si="29"/>
        <v>99740</v>
      </c>
      <c r="E177" s="73">
        <f t="shared" si="30"/>
        <v>45243</v>
      </c>
      <c r="F177" s="73" t="e">
        <f t="shared" si="30"/>
        <v>#REF!</v>
      </c>
      <c r="G177" s="73">
        <f t="shared" si="30"/>
        <v>229404</v>
      </c>
      <c r="H177" s="73">
        <f t="shared" si="30"/>
        <v>-20692</v>
      </c>
      <c r="I177" s="73">
        <f t="shared" si="30"/>
        <v>-125360</v>
      </c>
      <c r="J177" s="73">
        <f t="shared" si="30"/>
        <v>-49492</v>
      </c>
      <c r="K177" s="73">
        <f t="shared" si="30"/>
        <v>19641</v>
      </c>
      <c r="L177" s="73">
        <f t="shared" si="30"/>
        <v>-10537</v>
      </c>
      <c r="M177" s="73">
        <f t="shared" si="30"/>
        <v>2108</v>
      </c>
      <c r="N177" s="73">
        <f t="shared" si="30"/>
        <v>49432</v>
      </c>
      <c r="O177" s="73">
        <f t="shared" si="30"/>
        <v>86980</v>
      </c>
    </row>
    <row r="178" spans="3:15">
      <c r="C178" s="5" t="s">
        <v>53</v>
      </c>
      <c r="D178" s="73">
        <f t="shared" si="29"/>
        <v>467737</v>
      </c>
      <c r="E178" s="73">
        <f t="shared" si="30"/>
        <v>89791</v>
      </c>
      <c r="F178" s="73" t="e">
        <f t="shared" si="30"/>
        <v>#REF!</v>
      </c>
      <c r="G178" s="73">
        <f t="shared" si="30"/>
        <v>829013</v>
      </c>
      <c r="H178" s="73">
        <f t="shared" si="30"/>
        <v>33818</v>
      </c>
      <c r="I178" s="73">
        <f t="shared" si="30"/>
        <v>-598871</v>
      </c>
      <c r="J178" s="73">
        <f t="shared" si="30"/>
        <v>-130461</v>
      </c>
      <c r="K178" s="73">
        <f t="shared" si="30"/>
        <v>149209</v>
      </c>
      <c r="L178" s="73">
        <f t="shared" si="30"/>
        <v>-216082</v>
      </c>
      <c r="M178" s="73">
        <f t="shared" si="30"/>
        <v>-85347</v>
      </c>
      <c r="N178" s="73">
        <f t="shared" si="30"/>
        <v>449323</v>
      </c>
      <c r="O178" s="73">
        <f t="shared" si="30"/>
        <v>547485</v>
      </c>
    </row>
    <row r="179" spans="3:15">
      <c r="C179" s="5" t="s">
        <v>54</v>
      </c>
      <c r="D179" s="73">
        <f t="shared" si="29"/>
        <v>340936</v>
      </c>
      <c r="E179" s="73">
        <f t="shared" si="30"/>
        <v>28667</v>
      </c>
      <c r="F179" s="73" t="e">
        <f t="shared" si="30"/>
        <v>#REF!</v>
      </c>
      <c r="G179" s="73">
        <f t="shared" si="30"/>
        <v>417432</v>
      </c>
      <c r="H179" s="73">
        <f t="shared" si="30"/>
        <v>-146734</v>
      </c>
      <c r="I179" s="73">
        <f t="shared" si="30"/>
        <v>-555362</v>
      </c>
      <c r="J179" s="73">
        <f t="shared" si="30"/>
        <v>-112703</v>
      </c>
      <c r="K179" s="73">
        <f t="shared" si="30"/>
        <v>234094</v>
      </c>
      <c r="L179" s="73">
        <f t="shared" si="30"/>
        <v>-67291</v>
      </c>
      <c r="M179" s="73">
        <f t="shared" si="30"/>
        <v>-149863</v>
      </c>
      <c r="N179" s="73">
        <f t="shared" si="30"/>
        <v>-38361</v>
      </c>
      <c r="O179" s="73">
        <f t="shared" si="30"/>
        <v>482919</v>
      </c>
    </row>
    <row r="180" spans="3:15">
      <c r="C180" s="5" t="s">
        <v>55</v>
      </c>
      <c r="D180" s="73">
        <f t="shared" si="29"/>
        <v>306396</v>
      </c>
      <c r="E180" s="73">
        <f t="shared" si="30"/>
        <v>100890</v>
      </c>
      <c r="F180" s="73" t="e">
        <f t="shared" si="30"/>
        <v>#REF!</v>
      </c>
      <c r="G180" s="73">
        <f t="shared" si="30"/>
        <v>687286</v>
      </c>
      <c r="H180" s="73">
        <f t="shared" si="30"/>
        <v>16716</v>
      </c>
      <c r="I180" s="73">
        <f t="shared" si="30"/>
        <v>-354885</v>
      </c>
      <c r="J180" s="73">
        <f t="shared" si="30"/>
        <v>-232897</v>
      </c>
      <c r="K180" s="73">
        <f t="shared" si="30"/>
        <v>50105</v>
      </c>
      <c r="L180" s="73">
        <f t="shared" si="30"/>
        <v>93170</v>
      </c>
      <c r="M180" s="73">
        <f t="shared" si="30"/>
        <v>-79307</v>
      </c>
      <c r="N180" s="73">
        <f t="shared" si="30"/>
        <v>36635</v>
      </c>
      <c r="O180" s="73">
        <f t="shared" si="30"/>
        <v>203842</v>
      </c>
    </row>
    <row r="181" spans="3:15">
      <c r="C181" s="5" t="s">
        <v>56</v>
      </c>
      <c r="D181" s="73">
        <f t="shared" si="29"/>
        <v>255395</v>
      </c>
      <c r="E181" s="73">
        <f t="shared" si="30"/>
        <v>79077</v>
      </c>
      <c r="F181" s="73" t="e">
        <f t="shared" si="30"/>
        <v>#REF!</v>
      </c>
      <c r="G181" s="73">
        <f t="shared" si="30"/>
        <v>534978</v>
      </c>
      <c r="H181" s="73">
        <f t="shared" si="30"/>
        <v>-51362</v>
      </c>
      <c r="I181" s="73">
        <f t="shared" si="30"/>
        <v>-321883</v>
      </c>
      <c r="J181" s="73">
        <f t="shared" si="30"/>
        <v>-134101</v>
      </c>
      <c r="K181" s="73">
        <f t="shared" si="30"/>
        <v>94812</v>
      </c>
      <c r="L181" s="73">
        <f t="shared" si="30"/>
        <v>-34310</v>
      </c>
      <c r="M181" s="73">
        <f t="shared" si="30"/>
        <v>5283</v>
      </c>
      <c r="N181" s="73">
        <f t="shared" si="30"/>
        <v>124917</v>
      </c>
      <c r="O181" s="73">
        <f t="shared" si="30"/>
        <v>209562</v>
      </c>
    </row>
    <row r="182" spans="3:15">
      <c r="C182" s="5" t="s">
        <v>57</v>
      </c>
      <c r="D182" s="73">
        <f t="shared" si="29"/>
        <v>915847</v>
      </c>
      <c r="E182" s="73">
        <f t="shared" si="30"/>
        <v>457961</v>
      </c>
      <c r="F182" s="73" t="e">
        <f t="shared" si="30"/>
        <v>#REF!</v>
      </c>
      <c r="G182" s="73">
        <f t="shared" si="30"/>
        <v>-356794</v>
      </c>
      <c r="H182" s="73">
        <f t="shared" si="30"/>
        <v>-32575</v>
      </c>
      <c r="I182" s="73">
        <f t="shared" si="30"/>
        <v>-1325385</v>
      </c>
      <c r="J182" s="73">
        <f t="shared" si="30"/>
        <v>-511760</v>
      </c>
      <c r="K182" s="73">
        <f t="shared" si="30"/>
        <v>-75132</v>
      </c>
      <c r="L182" s="73">
        <f t="shared" si="30"/>
        <v>-386353</v>
      </c>
      <c r="M182" s="73">
        <f t="shared" si="30"/>
        <v>-62295</v>
      </c>
      <c r="N182" s="73">
        <f t="shared" si="30"/>
        <v>310205</v>
      </c>
      <c r="O182" s="73">
        <f t="shared" si="30"/>
        <v>889335</v>
      </c>
    </row>
    <row r="183" spans="3:15">
      <c r="C183" s="5" t="s">
        <v>58</v>
      </c>
      <c r="D183" s="73">
        <f t="shared" si="29"/>
        <v>370081</v>
      </c>
      <c r="E183" s="73">
        <f t="shared" si="30"/>
        <v>51672</v>
      </c>
      <c r="F183" s="73" t="e">
        <f t="shared" si="30"/>
        <v>#REF!</v>
      </c>
      <c r="G183" s="73">
        <f t="shared" si="30"/>
        <v>851004</v>
      </c>
      <c r="H183" s="73">
        <f t="shared" si="30"/>
        <v>-110555</v>
      </c>
      <c r="I183" s="73">
        <f t="shared" si="30"/>
        <v>-545014</v>
      </c>
      <c r="J183" s="73">
        <f t="shared" si="30"/>
        <v>-237466</v>
      </c>
      <c r="K183" s="73">
        <f t="shared" si="30"/>
        <v>63417</v>
      </c>
      <c r="L183" s="73">
        <f t="shared" si="30"/>
        <v>-65010</v>
      </c>
      <c r="M183" s="73">
        <f t="shared" si="30"/>
        <v>-14811</v>
      </c>
      <c r="N183" s="73">
        <f t="shared" si="30"/>
        <v>187778</v>
      </c>
      <c r="O183" s="73">
        <f t="shared" si="30"/>
        <v>348182</v>
      </c>
    </row>
    <row r="184" spans="3:15">
      <c r="C184" s="5" t="s">
        <v>83</v>
      </c>
      <c r="D184" s="73">
        <f t="shared" si="29"/>
        <v>169051</v>
      </c>
      <c r="E184" s="73">
        <f t="shared" si="30"/>
        <v>62043</v>
      </c>
      <c r="F184" s="73" t="e">
        <f t="shared" si="30"/>
        <v>#REF!</v>
      </c>
      <c r="G184" s="73">
        <f t="shared" si="30"/>
        <v>284186</v>
      </c>
      <c r="H184" s="73">
        <f t="shared" si="30"/>
        <v>-31387</v>
      </c>
      <c r="I184" s="73">
        <f t="shared" si="30"/>
        <v>-209037</v>
      </c>
      <c r="J184" s="73">
        <f t="shared" si="30"/>
        <v>-91659</v>
      </c>
      <c r="K184" s="73">
        <f t="shared" si="30"/>
        <v>33039</v>
      </c>
      <c r="L184" s="73">
        <f t="shared" si="30"/>
        <v>-28120</v>
      </c>
      <c r="M184" s="73">
        <f t="shared" si="30"/>
        <v>4557</v>
      </c>
      <c r="N184" s="73">
        <f t="shared" si="30"/>
        <v>79478</v>
      </c>
      <c r="O184" s="73">
        <f t="shared" si="30"/>
        <v>122892</v>
      </c>
    </row>
    <row r="185" spans="3:15">
      <c r="C185" s="5" t="s">
        <v>59</v>
      </c>
      <c r="D185" s="73">
        <f t="shared" si="29"/>
        <v>1491238</v>
      </c>
      <c r="E185" s="73">
        <f t="shared" si="30"/>
        <v>-227430</v>
      </c>
      <c r="F185" s="73" t="e">
        <f t="shared" si="30"/>
        <v>#REF!</v>
      </c>
      <c r="G185" s="73">
        <f t="shared" si="30"/>
        <v>2516485</v>
      </c>
      <c r="H185" s="73">
        <f t="shared" si="30"/>
        <v>-319552</v>
      </c>
      <c r="I185" s="73">
        <f t="shared" si="30"/>
        <v>-882959</v>
      </c>
      <c r="J185" s="73">
        <f t="shared" si="30"/>
        <v>-328825</v>
      </c>
      <c r="K185" s="73">
        <f t="shared" si="30"/>
        <v>-560808</v>
      </c>
      <c r="L185" s="73">
        <f t="shared" si="30"/>
        <v>-174708</v>
      </c>
      <c r="M185" s="73">
        <f t="shared" si="30"/>
        <v>708441</v>
      </c>
      <c r="N185" s="73">
        <f t="shared" si="30"/>
        <v>1322339</v>
      </c>
      <c r="O185" s="73">
        <f t="shared" si="30"/>
        <v>645095</v>
      </c>
    </row>
    <row r="186" spans="3:15">
      <c r="C186" s="5" t="s">
        <v>60</v>
      </c>
      <c r="D186" s="73">
        <f t="shared" si="29"/>
        <v>283889</v>
      </c>
      <c r="E186" s="73">
        <f t="shared" ref="E186:O192" si="32">+E61-E126</f>
        <v>88727</v>
      </c>
      <c r="F186" s="73" t="e">
        <f t="shared" si="32"/>
        <v>#REF!</v>
      </c>
      <c r="G186" s="73">
        <f t="shared" si="32"/>
        <v>595621</v>
      </c>
      <c r="H186" s="73">
        <f t="shared" si="32"/>
        <v>-67794</v>
      </c>
      <c r="I186" s="73">
        <f t="shared" si="32"/>
        <v>-348807</v>
      </c>
      <c r="J186" s="73">
        <f t="shared" si="32"/>
        <v>-243151</v>
      </c>
      <c r="K186" s="73">
        <f t="shared" si="32"/>
        <v>29956</v>
      </c>
      <c r="L186" s="73">
        <f t="shared" si="32"/>
        <v>-30805</v>
      </c>
      <c r="M186" s="73">
        <f t="shared" si="32"/>
        <v>364233</v>
      </c>
      <c r="N186" s="73">
        <f t="shared" si="32"/>
        <v>485112</v>
      </c>
      <c r="O186" s="73">
        <f t="shared" si="32"/>
        <v>211248</v>
      </c>
    </row>
    <row r="187" spans="3:15">
      <c r="C187" s="5" t="s">
        <v>61</v>
      </c>
      <c r="D187" s="73">
        <f t="shared" si="29"/>
        <v>1087573</v>
      </c>
      <c r="E187" s="73">
        <f t="shared" si="32"/>
        <v>-1223856</v>
      </c>
      <c r="F187" s="73" t="e">
        <f t="shared" si="32"/>
        <v>#REF!</v>
      </c>
      <c r="G187" s="73">
        <f t="shared" si="32"/>
        <v>4187934</v>
      </c>
      <c r="H187" s="73">
        <f t="shared" si="32"/>
        <v>-832064</v>
      </c>
      <c r="I187" s="73">
        <f t="shared" si="32"/>
        <v>-2886391</v>
      </c>
      <c r="J187" s="73">
        <f t="shared" si="32"/>
        <v>-71174</v>
      </c>
      <c r="K187" s="73">
        <f t="shared" si="32"/>
        <v>174853</v>
      </c>
      <c r="L187" s="73">
        <f t="shared" si="32"/>
        <v>-1161957</v>
      </c>
      <c r="M187" s="73">
        <f t="shared" si="32"/>
        <v>-1132878</v>
      </c>
      <c r="N187" s="73">
        <f t="shared" si="32"/>
        <v>-1177366</v>
      </c>
      <c r="O187" s="73">
        <f t="shared" si="32"/>
        <v>3100018</v>
      </c>
    </row>
    <row r="188" spans="3:15">
      <c r="C188" s="5" t="s">
        <v>62</v>
      </c>
      <c r="D188" s="73">
        <f t="shared" si="29"/>
        <v>457726</v>
      </c>
      <c r="E188" s="73">
        <f t="shared" si="32"/>
        <v>97425</v>
      </c>
      <c r="F188" s="73" t="e">
        <f t="shared" si="32"/>
        <v>#REF!</v>
      </c>
      <c r="G188" s="73">
        <f t="shared" si="32"/>
        <v>944558</v>
      </c>
      <c r="H188" s="73">
        <f t="shared" si="32"/>
        <v>-127192</v>
      </c>
      <c r="I188" s="73">
        <f t="shared" si="32"/>
        <v>-638175</v>
      </c>
      <c r="J188" s="73">
        <f t="shared" si="32"/>
        <v>-277635</v>
      </c>
      <c r="K188" s="73">
        <f t="shared" si="32"/>
        <v>75842</v>
      </c>
      <c r="L188" s="73">
        <f t="shared" si="32"/>
        <v>-76796</v>
      </c>
      <c r="M188" s="73">
        <f t="shared" si="32"/>
        <v>-15343</v>
      </c>
      <c r="N188" s="73">
        <f t="shared" si="32"/>
        <v>221015</v>
      </c>
      <c r="O188" s="73">
        <f t="shared" si="32"/>
        <v>404638</v>
      </c>
    </row>
    <row r="189" spans="3:15">
      <c r="C189" s="5" t="s">
        <v>63</v>
      </c>
      <c r="D189" s="73">
        <f t="shared" si="29"/>
        <v>314586</v>
      </c>
      <c r="E189" s="73">
        <f t="shared" si="32"/>
        <v>80603</v>
      </c>
      <c r="F189" s="73" t="e">
        <f t="shared" si="32"/>
        <v>#REF!</v>
      </c>
      <c r="G189" s="73">
        <f t="shared" si="32"/>
        <v>774156</v>
      </c>
      <c r="H189" s="73">
        <f t="shared" si="32"/>
        <v>-26764</v>
      </c>
      <c r="I189" s="73">
        <f t="shared" si="32"/>
        <v>-442230</v>
      </c>
      <c r="J189" s="73">
        <f t="shared" si="32"/>
        <v>-186235</v>
      </c>
      <c r="K189" s="73">
        <f t="shared" si="32"/>
        <v>52047</v>
      </c>
      <c r="L189" s="73">
        <f t="shared" si="32"/>
        <v>-5700</v>
      </c>
      <c r="M189" s="73">
        <f t="shared" si="32"/>
        <v>-12018</v>
      </c>
      <c r="N189" s="73">
        <f t="shared" si="32"/>
        <v>154281</v>
      </c>
      <c r="O189" s="73">
        <f t="shared" si="32"/>
        <v>334336</v>
      </c>
    </row>
    <row r="190" spans="3:15">
      <c r="C190" s="5" t="s">
        <v>64</v>
      </c>
      <c r="D190" s="73">
        <f t="shared" si="29"/>
        <v>413484</v>
      </c>
      <c r="E190" s="73">
        <f t="shared" si="32"/>
        <v>45692</v>
      </c>
      <c r="F190" s="73" t="e">
        <f t="shared" si="32"/>
        <v>#REF!</v>
      </c>
      <c r="G190" s="73">
        <f t="shared" si="32"/>
        <v>984515</v>
      </c>
      <c r="H190" s="73">
        <f t="shared" si="32"/>
        <v>-134231</v>
      </c>
      <c r="I190" s="73">
        <f t="shared" si="32"/>
        <v>-613728</v>
      </c>
      <c r="J190" s="73">
        <f t="shared" si="32"/>
        <v>-263648</v>
      </c>
      <c r="K190" s="73">
        <f t="shared" si="32"/>
        <v>62611</v>
      </c>
      <c r="L190" s="73">
        <f t="shared" si="32"/>
        <v>-69351</v>
      </c>
      <c r="M190" s="73">
        <f t="shared" si="32"/>
        <v>-24740</v>
      </c>
      <c r="N190" s="73">
        <f t="shared" si="32"/>
        <v>204133</v>
      </c>
      <c r="O190" s="73">
        <f t="shared" si="32"/>
        <v>399588</v>
      </c>
    </row>
    <row r="191" spans="3:15">
      <c r="C191" s="5" t="s">
        <v>65</v>
      </c>
      <c r="D191" s="73">
        <f t="shared" si="29"/>
        <v>912529</v>
      </c>
      <c r="E191" s="73">
        <f t="shared" si="32"/>
        <v>267560</v>
      </c>
      <c r="F191" s="73" t="e">
        <f t="shared" si="32"/>
        <v>#REF!</v>
      </c>
      <c r="G191" s="73">
        <f t="shared" si="32"/>
        <v>2120974</v>
      </c>
      <c r="H191" s="73">
        <f t="shared" si="32"/>
        <v>-195944</v>
      </c>
      <c r="I191" s="73">
        <f t="shared" si="32"/>
        <v>-1200705</v>
      </c>
      <c r="J191" s="73">
        <f t="shared" si="32"/>
        <v>-495465</v>
      </c>
      <c r="K191" s="73">
        <f t="shared" si="32"/>
        <v>181019</v>
      </c>
      <c r="L191" s="73">
        <f t="shared" si="32"/>
        <v>-125820</v>
      </c>
      <c r="M191" s="73">
        <f t="shared" si="32"/>
        <v>10004</v>
      </c>
      <c r="N191" s="73">
        <f t="shared" si="32"/>
        <v>450143</v>
      </c>
      <c r="O191" s="73">
        <f t="shared" si="32"/>
        <v>775553</v>
      </c>
    </row>
    <row r="192" spans="3:15">
      <c r="C192" s="5" t="s">
        <v>66</v>
      </c>
      <c r="D192" s="73">
        <f t="shared" si="29"/>
        <v>5328816</v>
      </c>
      <c r="E192" s="73">
        <f t="shared" si="32"/>
        <v>3372910</v>
      </c>
      <c r="F192" s="73" t="e">
        <f t="shared" si="32"/>
        <v>#REF!</v>
      </c>
      <c r="G192" s="73">
        <f t="shared" si="32"/>
        <v>11432548</v>
      </c>
      <c r="H192" s="73">
        <f t="shared" si="32"/>
        <v>-488515</v>
      </c>
      <c r="I192" s="73">
        <f t="shared" si="32"/>
        <v>-5570745</v>
      </c>
      <c r="J192" s="73">
        <f t="shared" si="32"/>
        <v>-4649060</v>
      </c>
      <c r="K192" s="73">
        <f t="shared" si="32"/>
        <v>3090102</v>
      </c>
      <c r="L192" s="73">
        <f t="shared" si="32"/>
        <v>-802136</v>
      </c>
      <c r="M192" s="73">
        <f t="shared" si="32"/>
        <v>-3297820</v>
      </c>
      <c r="N192" s="73">
        <f t="shared" si="32"/>
        <v>2468526</v>
      </c>
      <c r="O192" s="73">
        <f t="shared" si="32"/>
        <v>4678385</v>
      </c>
    </row>
  </sheetData>
  <mergeCells count="5">
    <mergeCell ref="C6:P6"/>
    <mergeCell ref="C2:P2"/>
    <mergeCell ref="C3:P3"/>
    <mergeCell ref="C4:P4"/>
    <mergeCell ref="C5:P5"/>
  </mergeCells>
  <phoneticPr fontId="0" type="noConversion"/>
  <printOptions horizontalCentered="1" verticalCentered="1"/>
  <pageMargins left="0.35" right="0.17" top="0.23" bottom="0.38" header="0" footer="0"/>
  <pageSetup scale="50" orientation="landscape" horizontalDpi="300" verticalDpi="300" r:id="rId1"/>
  <headerFooter alignWithMargins="0">
    <oddFooter>FEDERACION.xls&amp;RPágina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94"/>
  <sheetViews>
    <sheetView view="pageBreakPreview" topLeftCell="F49" zoomScaleNormal="100" zoomScaleSheetLayoutView="100" workbookViewId="0">
      <selection activeCell="W94" sqref="W94"/>
    </sheetView>
  </sheetViews>
  <sheetFormatPr baseColWidth="10" defaultColWidth="11.453125" defaultRowHeight="13"/>
  <cols>
    <col min="1" max="1" width="1.7265625" style="1" customWidth="1"/>
    <col min="2" max="2" width="3.7265625" style="1" customWidth="1"/>
    <col min="3" max="3" width="33" style="1" customWidth="1"/>
    <col min="4" max="15" width="17.26953125" style="12" customWidth="1"/>
    <col min="16" max="16" width="19.26953125" style="12" customWidth="1"/>
    <col min="17" max="17" width="4" style="1" customWidth="1"/>
    <col min="18" max="18" width="1.26953125" style="1" customWidth="1"/>
    <col min="19" max="19" width="11.453125" style="1"/>
    <col min="20" max="20" width="14" style="1" customWidth="1"/>
    <col min="21" max="16384" width="11.453125" style="1"/>
  </cols>
  <sheetData>
    <row r="1" spans="1:23" ht="8.25" customHeight="1" thickTop="1">
      <c r="A1" s="41"/>
      <c r="B1" s="45"/>
      <c r="C1" s="45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5"/>
      <c r="R1" s="46"/>
    </row>
    <row r="2" spans="1:23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R2" s="47"/>
    </row>
    <row r="3" spans="1:23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R3" s="47"/>
    </row>
    <row r="4" spans="1:23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R4" s="47"/>
    </row>
    <row r="5" spans="1:23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R5" s="47"/>
    </row>
    <row r="6" spans="1:23" ht="15.75" customHeight="1">
      <c r="A6" s="42"/>
      <c r="C6" s="141" t="s">
        <v>135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R6" s="47"/>
    </row>
    <row r="7" spans="1:23" ht="5.25" customHeight="1" thickBot="1">
      <c r="A7" s="42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47"/>
    </row>
    <row r="8" spans="1:23" ht="14">
      <c r="A8" s="42"/>
      <c r="C8" s="3"/>
      <c r="D8" s="2" t="s">
        <v>68</v>
      </c>
      <c r="E8" s="2" t="s">
        <v>69</v>
      </c>
      <c r="F8" s="2" t="s">
        <v>70</v>
      </c>
      <c r="G8" s="2" t="s">
        <v>71</v>
      </c>
      <c r="H8" s="2" t="s">
        <v>72</v>
      </c>
      <c r="I8" s="2" t="s">
        <v>73</v>
      </c>
      <c r="J8" s="2" t="s">
        <v>74</v>
      </c>
      <c r="K8" s="2" t="s">
        <v>75</v>
      </c>
      <c r="L8" s="2" t="s">
        <v>77</v>
      </c>
      <c r="M8" s="2" t="s">
        <v>78</v>
      </c>
      <c r="N8" s="2" t="s">
        <v>79</v>
      </c>
      <c r="O8" s="2" t="s">
        <v>76</v>
      </c>
      <c r="P8" s="4" t="s">
        <v>5</v>
      </c>
      <c r="R8" s="47"/>
    </row>
    <row r="9" spans="1:23" ht="14.5" thickBot="1">
      <c r="A9" s="42"/>
      <c r="B9" s="1" t="s">
        <v>9</v>
      </c>
      <c r="C9" s="55" t="s">
        <v>6</v>
      </c>
      <c r="D9" s="13" t="s">
        <v>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3" t="s">
        <v>10</v>
      </c>
      <c r="R9" s="47"/>
    </row>
    <row r="10" spans="1:23">
      <c r="A10" s="42"/>
      <c r="C10" s="5" t="s">
        <v>11</v>
      </c>
      <c r="D10" s="6">
        <f>+ENE!E10</f>
        <v>0</v>
      </c>
      <c r="E10" s="6">
        <f>+FEB!E10</f>
        <v>427874</v>
      </c>
      <c r="F10" s="6" t="e">
        <f>+MAR!E10</f>
        <v>#REF!</v>
      </c>
      <c r="G10" s="6">
        <f>+ABR!E10</f>
        <v>367304</v>
      </c>
      <c r="H10" s="6">
        <f>+MAY!E10</f>
        <v>448012</v>
      </c>
      <c r="I10" s="6">
        <f>+JUN!E10</f>
        <v>362058</v>
      </c>
      <c r="J10" s="6">
        <f>+JUL!E10</f>
        <v>488032</v>
      </c>
      <c r="K10" s="6">
        <f>+AGO!E10</f>
        <v>376948</v>
      </c>
      <c r="L10" s="6">
        <f>+SEP!E10</f>
        <v>367115</v>
      </c>
      <c r="M10" s="6">
        <f>+OCT!E10</f>
        <v>366020</v>
      </c>
      <c r="N10" s="6">
        <f>+NOV!E10</f>
        <v>366020</v>
      </c>
      <c r="O10" s="6">
        <f>+DIC!E10</f>
        <v>748476</v>
      </c>
      <c r="P10" s="7" t="e">
        <f t="shared" ref="P10:P67" si="0">SUM(D10:O10)</f>
        <v>#REF!</v>
      </c>
      <c r="R10" s="47"/>
      <c r="T10" s="66">
        <v>4406623</v>
      </c>
      <c r="U10" s="66" t="e">
        <f>+P10-T10</f>
        <v>#REF!</v>
      </c>
      <c r="V10" s="1">
        <v>4406623</v>
      </c>
      <c r="W10" s="94" t="e">
        <f>+V10-P10</f>
        <v>#REF!</v>
      </c>
    </row>
    <row r="11" spans="1:23">
      <c r="A11" s="42"/>
      <c r="C11" s="5" t="s">
        <v>12</v>
      </c>
      <c r="D11" s="6">
        <f>+ENE!E11</f>
        <v>0</v>
      </c>
      <c r="E11" s="6">
        <f>+FEB!E11</f>
        <v>354308</v>
      </c>
      <c r="F11" s="6" t="e">
        <f>+MAR!E11</f>
        <v>#REF!</v>
      </c>
      <c r="G11" s="6">
        <f>+ABR!E11</f>
        <v>302613</v>
      </c>
      <c r="H11" s="6">
        <f>+MAY!E11</f>
        <v>370984</v>
      </c>
      <c r="I11" s="6">
        <f>+JUN!E11</f>
        <v>301671</v>
      </c>
      <c r="J11" s="6">
        <f>+JUL!E11</f>
        <v>406628</v>
      </c>
      <c r="K11" s="6">
        <f>+AGO!E11</f>
        <v>312138</v>
      </c>
      <c r="L11" s="6">
        <f>+SEP!E11</f>
        <v>305884</v>
      </c>
      <c r="M11" s="6">
        <f>+OCT!E11</f>
        <v>303089</v>
      </c>
      <c r="N11" s="6">
        <f>+NOV!E11</f>
        <v>303089</v>
      </c>
      <c r="O11" s="6">
        <f>+DIC!E11</f>
        <v>623638</v>
      </c>
      <c r="P11" s="7" t="e">
        <f t="shared" si="0"/>
        <v>#REF!</v>
      </c>
      <c r="R11" s="47"/>
      <c r="T11" s="66">
        <v>3659434</v>
      </c>
      <c r="U11" s="66" t="e">
        <f t="shared" ref="U11:U67" si="1">+P11-T11</f>
        <v>#REF!</v>
      </c>
      <c r="V11" s="1">
        <v>3659434</v>
      </c>
      <c r="W11" s="94" t="e">
        <f t="shared" ref="W11:W67" si="2">+V11-P11</f>
        <v>#REF!</v>
      </c>
    </row>
    <row r="12" spans="1:23">
      <c r="A12" s="42"/>
      <c r="C12" s="5" t="s">
        <v>13</v>
      </c>
      <c r="D12" s="6">
        <f>+ENE!E12</f>
        <v>0</v>
      </c>
      <c r="E12" s="6">
        <f>+FEB!E12</f>
        <v>285512</v>
      </c>
      <c r="F12" s="6" t="e">
        <f>+MAR!E12</f>
        <v>#REF!</v>
      </c>
      <c r="G12" s="6">
        <f>+ABR!E12</f>
        <v>240534</v>
      </c>
      <c r="H12" s="6">
        <f>+MAY!E12</f>
        <v>298949</v>
      </c>
      <c r="I12" s="6">
        <f>+JUN!E12</f>
        <v>239562</v>
      </c>
      <c r="J12" s="6">
        <f>+JUL!E12</f>
        <v>322933</v>
      </c>
      <c r="K12" s="6">
        <f>+AGO!E12</f>
        <v>251530</v>
      </c>
      <c r="L12" s="6">
        <f>+SEP!E12</f>
        <v>242911</v>
      </c>
      <c r="M12" s="6">
        <f>+OCT!E12</f>
        <v>244237</v>
      </c>
      <c r="N12" s="6">
        <f>+NOV!E12</f>
        <v>244237</v>
      </c>
      <c r="O12" s="6">
        <f>+DIC!E12</f>
        <v>495248</v>
      </c>
      <c r="P12" s="7" t="e">
        <f t="shared" si="0"/>
        <v>#REF!</v>
      </c>
      <c r="R12" s="47"/>
      <c r="T12" s="66">
        <v>2939657</v>
      </c>
      <c r="U12" s="66" t="e">
        <f t="shared" si="1"/>
        <v>#REF!</v>
      </c>
      <c r="V12" s="1">
        <v>2939657</v>
      </c>
      <c r="W12" s="94" t="e">
        <f t="shared" si="2"/>
        <v>#REF!</v>
      </c>
    </row>
    <row r="13" spans="1:23">
      <c r="A13" s="42"/>
      <c r="C13" s="5" t="s">
        <v>14</v>
      </c>
      <c r="D13" s="6">
        <f>+ENE!E13</f>
        <v>0</v>
      </c>
      <c r="E13" s="6">
        <f>+FEB!E13</f>
        <v>327694</v>
      </c>
      <c r="F13" s="6" t="e">
        <f>+MAR!E13</f>
        <v>#REF!</v>
      </c>
      <c r="G13" s="6">
        <f>+ABR!E13</f>
        <v>281479</v>
      </c>
      <c r="H13" s="6">
        <f>+MAY!E13</f>
        <v>343117</v>
      </c>
      <c r="I13" s="6">
        <f>+JUN!E13</f>
        <v>278570</v>
      </c>
      <c r="J13" s="6">
        <f>+JUL!E13</f>
        <v>375504</v>
      </c>
      <c r="K13" s="6">
        <f>+AGO!E13</f>
        <v>288691</v>
      </c>
      <c r="L13" s="6">
        <f>+SEP!E13</f>
        <v>282462</v>
      </c>
      <c r="M13" s="6">
        <f>+OCT!E13</f>
        <v>280322</v>
      </c>
      <c r="N13" s="6">
        <f>+NOV!E13</f>
        <v>280322</v>
      </c>
      <c r="O13" s="6">
        <f>+DIC!E13</f>
        <v>575885</v>
      </c>
      <c r="P13" s="7" t="e">
        <f t="shared" si="0"/>
        <v>#REF!</v>
      </c>
      <c r="R13" s="47"/>
      <c r="T13" s="66">
        <v>3379737</v>
      </c>
      <c r="U13" s="66" t="e">
        <f t="shared" si="1"/>
        <v>#REF!</v>
      </c>
      <c r="V13" s="1">
        <v>3379737</v>
      </c>
      <c r="W13" s="94" t="e">
        <f t="shared" si="2"/>
        <v>#REF!</v>
      </c>
    </row>
    <row r="14" spans="1:23">
      <c r="A14" s="42"/>
      <c r="C14" s="5" t="s">
        <v>15</v>
      </c>
      <c r="D14" s="6">
        <f>+ENE!E14</f>
        <v>0</v>
      </c>
      <c r="E14" s="6">
        <f>+FEB!E14</f>
        <v>2189482</v>
      </c>
      <c r="F14" s="6" t="e">
        <f>+MAR!E14</f>
        <v>#REF!</v>
      </c>
      <c r="G14" s="6">
        <f>+ABR!E14</f>
        <v>1958356</v>
      </c>
      <c r="H14" s="6">
        <f>+MAY!E14</f>
        <v>2292532</v>
      </c>
      <c r="I14" s="6">
        <f>+JUN!E14</f>
        <v>1773995</v>
      </c>
      <c r="J14" s="6">
        <f>+JUL!E14</f>
        <v>2391437</v>
      </c>
      <c r="K14" s="6">
        <f>+AGO!E14</f>
        <v>1928887</v>
      </c>
      <c r="L14" s="6">
        <f>+SEP!E14</f>
        <v>1798804</v>
      </c>
      <c r="M14" s="6">
        <f>+OCT!E14</f>
        <v>1872967</v>
      </c>
      <c r="N14" s="6">
        <f>+NOV!E14</f>
        <v>1872967</v>
      </c>
      <c r="O14" s="6">
        <f>+DIC!E14</f>
        <v>3667413</v>
      </c>
      <c r="P14" s="7" t="e">
        <f t="shared" si="0"/>
        <v>#REF!</v>
      </c>
      <c r="R14" s="47"/>
      <c r="T14" s="66">
        <v>22100014</v>
      </c>
      <c r="U14" s="66" t="e">
        <f t="shared" si="1"/>
        <v>#REF!</v>
      </c>
      <c r="V14" s="1">
        <v>22100014</v>
      </c>
      <c r="W14" s="94" t="e">
        <f t="shared" si="2"/>
        <v>#REF!</v>
      </c>
    </row>
    <row r="15" spans="1:23">
      <c r="A15" s="42"/>
      <c r="C15" s="5" t="s">
        <v>16</v>
      </c>
      <c r="D15" s="6">
        <f>+ENE!E15</f>
        <v>0</v>
      </c>
      <c r="E15" s="6">
        <f>+FEB!E15</f>
        <v>457325</v>
      </c>
      <c r="F15" s="6" t="e">
        <f>+MAR!E15</f>
        <v>#REF!</v>
      </c>
      <c r="G15" s="6">
        <f>+ABR!E15</f>
        <v>385981</v>
      </c>
      <c r="H15" s="6">
        <f>+MAY!E15</f>
        <v>478850</v>
      </c>
      <c r="I15" s="6">
        <f>+JUN!E15</f>
        <v>388332</v>
      </c>
      <c r="J15" s="6">
        <f>+JUL!E15</f>
        <v>523446</v>
      </c>
      <c r="K15" s="6">
        <f>+AGO!E15</f>
        <v>402894</v>
      </c>
      <c r="L15" s="6">
        <f>+SEP!E15</f>
        <v>393756</v>
      </c>
      <c r="M15" s="6">
        <f>+OCT!E15</f>
        <v>391213</v>
      </c>
      <c r="N15" s="6">
        <f>+NOV!E15</f>
        <v>391213</v>
      </c>
      <c r="O15" s="6">
        <f>+DIC!E15</f>
        <v>802791</v>
      </c>
      <c r="P15" s="7" t="e">
        <f t="shared" si="0"/>
        <v>#REF!</v>
      </c>
      <c r="R15" s="47"/>
      <c r="T15" s="66">
        <v>4732563</v>
      </c>
      <c r="U15" s="66" t="e">
        <f t="shared" si="1"/>
        <v>#REF!</v>
      </c>
      <c r="V15" s="1">
        <v>4732563</v>
      </c>
      <c r="W15" s="94" t="e">
        <f t="shared" si="2"/>
        <v>#REF!</v>
      </c>
    </row>
    <row r="16" spans="1:23">
      <c r="A16" s="42"/>
      <c r="C16" s="5" t="s">
        <v>17</v>
      </c>
      <c r="D16" s="6">
        <f>+ENE!E16</f>
        <v>0</v>
      </c>
      <c r="E16" s="6">
        <f>+FEB!E16</f>
        <v>905516</v>
      </c>
      <c r="F16" s="6" t="e">
        <f>+MAR!E16</f>
        <v>#REF!</v>
      </c>
      <c r="G16" s="6">
        <f>+ABR!E16</f>
        <v>804487</v>
      </c>
      <c r="H16" s="6">
        <f>+MAY!E16</f>
        <v>948135</v>
      </c>
      <c r="I16" s="6">
        <f>+JUN!E16</f>
        <v>765042</v>
      </c>
      <c r="J16" s="6">
        <f>+JUL!E16</f>
        <v>1031233</v>
      </c>
      <c r="K16" s="6">
        <f>+AGO!E16</f>
        <v>797740</v>
      </c>
      <c r="L16" s="6">
        <f>+SEP!E16</f>
        <v>775728</v>
      </c>
      <c r="M16" s="6">
        <f>+OCT!E16</f>
        <v>774613</v>
      </c>
      <c r="N16" s="6">
        <f>+NOV!E16</f>
        <v>774613</v>
      </c>
      <c r="O16" s="6">
        <f>+DIC!E16</f>
        <v>1581558</v>
      </c>
      <c r="P16" s="7" t="e">
        <f t="shared" si="0"/>
        <v>#REF!</v>
      </c>
      <c r="R16" s="47"/>
      <c r="T16" s="66">
        <v>9247054</v>
      </c>
      <c r="U16" s="66" t="e">
        <f t="shared" si="1"/>
        <v>#REF!</v>
      </c>
      <c r="V16" s="1">
        <v>9247054</v>
      </c>
      <c r="W16" s="94" t="e">
        <f t="shared" si="2"/>
        <v>#REF!</v>
      </c>
    </row>
    <row r="17" spans="1:23">
      <c r="A17" s="42"/>
      <c r="C17" s="5" t="s">
        <v>18</v>
      </c>
      <c r="D17" s="6">
        <f>+ENE!E17</f>
        <v>0</v>
      </c>
      <c r="E17" s="6">
        <f>+FEB!E17</f>
        <v>589594</v>
      </c>
      <c r="F17" s="6" t="e">
        <f>+MAR!E17</f>
        <v>#REF!</v>
      </c>
      <c r="G17" s="6">
        <f>+ABR!E17</f>
        <v>509377</v>
      </c>
      <c r="H17" s="6">
        <f>+MAY!E17</f>
        <v>617343</v>
      </c>
      <c r="I17" s="6">
        <f>+JUN!E17</f>
        <v>500569</v>
      </c>
      <c r="J17" s="6">
        <f>+JUL!E17</f>
        <v>674728</v>
      </c>
      <c r="K17" s="6">
        <f>+AGO!E17</f>
        <v>519419</v>
      </c>
      <c r="L17" s="6">
        <f>+SEP!E17</f>
        <v>507559</v>
      </c>
      <c r="M17" s="6">
        <f>+OCT!E17</f>
        <v>504361</v>
      </c>
      <c r="N17" s="6">
        <f>+NOV!E17</f>
        <v>504361</v>
      </c>
      <c r="O17" s="6">
        <f>+DIC!E17</f>
        <v>1034814</v>
      </c>
      <c r="P17" s="7" t="e">
        <f t="shared" si="0"/>
        <v>#REF!</v>
      </c>
      <c r="R17" s="47"/>
      <c r="T17" s="66">
        <v>6088865</v>
      </c>
      <c r="U17" s="66" t="e">
        <f t="shared" si="1"/>
        <v>#REF!</v>
      </c>
      <c r="V17" s="1">
        <v>6088865</v>
      </c>
      <c r="W17" s="94" t="e">
        <f t="shared" si="2"/>
        <v>#REF!</v>
      </c>
    </row>
    <row r="18" spans="1:23">
      <c r="A18" s="42"/>
      <c r="C18" s="5" t="s">
        <v>19</v>
      </c>
      <c r="D18" s="6">
        <f>+ENE!E18</f>
        <v>0</v>
      </c>
      <c r="E18" s="6">
        <f>+FEB!E18</f>
        <v>922803</v>
      </c>
      <c r="F18" s="6" t="e">
        <f>+MAR!E18</f>
        <v>#REF!</v>
      </c>
      <c r="G18" s="6">
        <f>+ABR!E18</f>
        <v>978123</v>
      </c>
      <c r="H18" s="6">
        <f>+MAY!E18</f>
        <v>966235</v>
      </c>
      <c r="I18" s="6">
        <f>+JUN!E18</f>
        <v>781422</v>
      </c>
      <c r="J18" s="6">
        <f>+JUL!E18</f>
        <v>1053563</v>
      </c>
      <c r="K18" s="6">
        <f>+AGO!E18</f>
        <v>812969</v>
      </c>
      <c r="L18" s="6">
        <f>+SEP!E18</f>
        <v>792376</v>
      </c>
      <c r="M18" s="6">
        <f>+OCT!E18</f>
        <v>789401</v>
      </c>
      <c r="N18" s="6">
        <f>+NOV!E18</f>
        <v>789401</v>
      </c>
      <c r="O18" s="6">
        <f>+DIC!E18</f>
        <v>1615501</v>
      </c>
      <c r="P18" s="7" t="e">
        <f t="shared" si="0"/>
        <v>#REF!</v>
      </c>
      <c r="R18" s="47"/>
      <c r="T18" s="66">
        <v>9362305</v>
      </c>
      <c r="U18" s="66" t="e">
        <f t="shared" si="1"/>
        <v>#REF!</v>
      </c>
      <c r="V18" s="1">
        <v>9362305</v>
      </c>
      <c r="W18" s="94" t="e">
        <f t="shared" si="2"/>
        <v>#REF!</v>
      </c>
    </row>
    <row r="19" spans="1:23">
      <c r="A19" s="42"/>
      <c r="C19" s="5" t="s">
        <v>20</v>
      </c>
      <c r="D19" s="6">
        <f>+ENE!E19</f>
        <v>0</v>
      </c>
      <c r="E19" s="6">
        <f>+FEB!E19</f>
        <v>223024</v>
      </c>
      <c r="F19" s="6" t="e">
        <f>+MAR!E19</f>
        <v>#REF!</v>
      </c>
      <c r="G19" s="6">
        <f>+ABR!E19</f>
        <v>181237</v>
      </c>
      <c r="H19" s="6">
        <f>+MAY!E19</f>
        <v>233521</v>
      </c>
      <c r="I19" s="6">
        <f>+JUN!E19</f>
        <v>188116</v>
      </c>
      <c r="J19" s="6">
        <f>+JUL!E19</f>
        <v>253570</v>
      </c>
      <c r="K19" s="6">
        <f>+AGO!E19</f>
        <v>196480</v>
      </c>
      <c r="L19" s="6">
        <f>+SEP!E19</f>
        <v>190745</v>
      </c>
      <c r="M19" s="6">
        <f>+OCT!E19</f>
        <v>190784</v>
      </c>
      <c r="N19" s="6">
        <f>+NOV!E19</f>
        <v>190784</v>
      </c>
      <c r="O19" s="6">
        <f>+DIC!E19</f>
        <v>388891</v>
      </c>
      <c r="P19" s="7" t="e">
        <f t="shared" si="0"/>
        <v>#REF!</v>
      </c>
      <c r="R19" s="47"/>
      <c r="T19" s="66">
        <v>2300236</v>
      </c>
      <c r="U19" s="66" t="e">
        <f t="shared" si="1"/>
        <v>#REF!</v>
      </c>
      <c r="V19" s="1">
        <v>2300236</v>
      </c>
      <c r="W19" s="94" t="e">
        <f t="shared" si="2"/>
        <v>#REF!</v>
      </c>
    </row>
    <row r="20" spans="1:23">
      <c r="A20" s="42"/>
      <c r="C20" s="5" t="s">
        <v>21</v>
      </c>
      <c r="D20" s="6">
        <f>+ENE!E20</f>
        <v>0</v>
      </c>
      <c r="E20" s="6">
        <f>+FEB!E20</f>
        <v>256233</v>
      </c>
      <c r="F20" s="6" t="e">
        <f>+MAR!E20</f>
        <v>#REF!</v>
      </c>
      <c r="G20" s="6">
        <f>+ABR!E20</f>
        <v>213850</v>
      </c>
      <c r="H20" s="6">
        <f>+MAY!E20</f>
        <v>268292</v>
      </c>
      <c r="I20" s="6">
        <f>+JUN!E20</f>
        <v>220819</v>
      </c>
      <c r="J20" s="6">
        <f>+JUL!E20</f>
        <v>297643</v>
      </c>
      <c r="K20" s="6">
        <f>+AGO!E20</f>
        <v>225735</v>
      </c>
      <c r="L20" s="6">
        <f>+SEP!E20</f>
        <v>223902</v>
      </c>
      <c r="M20" s="6">
        <f>+OCT!E20</f>
        <v>219191</v>
      </c>
      <c r="N20" s="6">
        <f>+NOV!E20</f>
        <v>219191</v>
      </c>
      <c r="O20" s="6">
        <f>+DIC!E20</f>
        <v>456492</v>
      </c>
      <c r="P20" s="7" t="e">
        <f t="shared" si="0"/>
        <v>#REF!</v>
      </c>
      <c r="R20" s="47"/>
      <c r="T20" s="66">
        <v>2660196</v>
      </c>
      <c r="U20" s="66" t="e">
        <f t="shared" si="1"/>
        <v>#REF!</v>
      </c>
      <c r="V20" s="1">
        <v>2660196</v>
      </c>
      <c r="W20" s="94" t="e">
        <f t="shared" si="2"/>
        <v>#REF!</v>
      </c>
    </row>
    <row r="21" spans="1:23">
      <c r="A21" s="42"/>
      <c r="C21" s="5" t="s">
        <v>22</v>
      </c>
      <c r="D21" s="6">
        <f>+ENE!E21</f>
        <v>0</v>
      </c>
      <c r="E21" s="6">
        <f>+FEB!E21</f>
        <v>9771559</v>
      </c>
      <c r="F21" s="6" t="e">
        <f>+MAR!E21</f>
        <v>#REF!</v>
      </c>
      <c r="G21" s="6">
        <f>+ABR!E21</f>
        <v>9123741</v>
      </c>
      <c r="H21" s="6">
        <f>+MAY!E21</f>
        <v>10231466</v>
      </c>
      <c r="I21" s="6">
        <f>+JUN!E21</f>
        <v>8147818</v>
      </c>
      <c r="J21" s="6">
        <f>+JUL!E21</f>
        <v>10983091</v>
      </c>
      <c r="K21" s="6">
        <f>+AGO!E21</f>
        <v>8608533</v>
      </c>
      <c r="L21" s="6">
        <f>+SEP!E21</f>
        <v>8261674</v>
      </c>
      <c r="M21" s="6">
        <f>+OCT!E21</f>
        <v>8358965</v>
      </c>
      <c r="N21" s="6">
        <f>+NOV!E21</f>
        <v>8358965</v>
      </c>
      <c r="O21" s="6">
        <f>+DIC!E21</f>
        <v>16843951</v>
      </c>
      <c r="P21" s="7" t="e">
        <f t="shared" si="0"/>
        <v>#REF!</v>
      </c>
      <c r="R21" s="47"/>
      <c r="T21" s="66">
        <v>99247160</v>
      </c>
      <c r="U21" s="66" t="e">
        <f t="shared" si="1"/>
        <v>#REF!</v>
      </c>
      <c r="V21" s="1">
        <v>99247160</v>
      </c>
      <c r="W21" s="94" t="e">
        <f t="shared" si="2"/>
        <v>#REF!</v>
      </c>
    </row>
    <row r="22" spans="1:23">
      <c r="A22" s="42"/>
      <c r="C22" s="5" t="s">
        <v>23</v>
      </c>
      <c r="D22" s="6">
        <f>+ENE!E22</f>
        <v>0</v>
      </c>
      <c r="E22" s="6">
        <f>+FEB!E22</f>
        <v>549737</v>
      </c>
      <c r="F22" s="6" t="e">
        <f>+MAR!E22</f>
        <v>#REF!</v>
      </c>
      <c r="G22" s="6">
        <f>+ABR!E22</f>
        <v>460219</v>
      </c>
      <c r="H22" s="6">
        <f>+MAY!E22</f>
        <v>575611</v>
      </c>
      <c r="I22" s="6">
        <f>+JUN!E22</f>
        <v>469128</v>
      </c>
      <c r="J22" s="6">
        <f>+JUL!E22</f>
        <v>632340</v>
      </c>
      <c r="K22" s="6">
        <f>+AGO!E22</f>
        <v>484307</v>
      </c>
      <c r="L22" s="6">
        <f>+SEP!E22</f>
        <v>475678</v>
      </c>
      <c r="M22" s="6">
        <f>+OCT!E22</f>
        <v>470266</v>
      </c>
      <c r="N22" s="6">
        <f>+NOV!E22</f>
        <v>470266</v>
      </c>
      <c r="O22" s="6">
        <f>+DIC!E22</f>
        <v>969815</v>
      </c>
      <c r="P22" s="7" t="e">
        <f t="shared" si="0"/>
        <v>#REF!</v>
      </c>
      <c r="R22" s="47"/>
      <c r="T22" s="66">
        <v>5698657</v>
      </c>
      <c r="U22" s="66" t="e">
        <f t="shared" si="1"/>
        <v>#REF!</v>
      </c>
      <c r="V22" s="1">
        <v>5698657</v>
      </c>
      <c r="W22" s="94" t="e">
        <f t="shared" si="2"/>
        <v>#REF!</v>
      </c>
    </row>
    <row r="23" spans="1:23">
      <c r="A23" s="42"/>
      <c r="C23" s="5" t="s">
        <v>24</v>
      </c>
      <c r="D23" s="6">
        <f>+ENE!E23</f>
        <v>0</v>
      </c>
      <c r="E23" s="6">
        <f>+FEB!E23</f>
        <v>377880</v>
      </c>
      <c r="F23" s="6" t="e">
        <f>+MAR!E23</f>
        <v>#REF!</v>
      </c>
      <c r="G23" s="6">
        <f>+ABR!E23</f>
        <v>322351</v>
      </c>
      <c r="H23" s="6">
        <f>+MAY!E23</f>
        <v>395665</v>
      </c>
      <c r="I23" s="6">
        <f>+JUN!E23</f>
        <v>315689</v>
      </c>
      <c r="J23" s="6">
        <f>+JUL!E23</f>
        <v>425546</v>
      </c>
      <c r="K23" s="6">
        <f>+AGO!E23</f>
        <v>332904</v>
      </c>
      <c r="L23" s="6">
        <f>+SEP!E23</f>
        <v>320101</v>
      </c>
      <c r="M23" s="6">
        <f>+OCT!E23</f>
        <v>323253</v>
      </c>
      <c r="N23" s="6">
        <f>+NOV!E23</f>
        <v>323253</v>
      </c>
      <c r="O23" s="6">
        <f>+DIC!E23</f>
        <v>652624</v>
      </c>
      <c r="P23" s="7" t="e">
        <f t="shared" si="0"/>
        <v>#REF!</v>
      </c>
      <c r="R23" s="47"/>
      <c r="T23" s="66">
        <v>3886524</v>
      </c>
      <c r="U23" s="66" t="e">
        <f t="shared" si="1"/>
        <v>#REF!</v>
      </c>
      <c r="V23" s="1">
        <v>3886524</v>
      </c>
      <c r="W23" s="94" t="e">
        <f t="shared" si="2"/>
        <v>#REF!</v>
      </c>
    </row>
    <row r="24" spans="1:23">
      <c r="A24" s="42"/>
      <c r="C24" s="5" t="s">
        <v>25</v>
      </c>
      <c r="D24" s="6">
        <f>+ENE!E24</f>
        <v>0</v>
      </c>
      <c r="E24" s="6">
        <f>+FEB!E24</f>
        <v>1530474</v>
      </c>
      <c r="F24" s="6" t="e">
        <f>+MAR!E24</f>
        <v>#REF!</v>
      </c>
      <c r="G24" s="6">
        <f>+ABR!E24</f>
        <v>1278654</v>
      </c>
      <c r="H24" s="6">
        <f>+MAY!E24</f>
        <v>1602507</v>
      </c>
      <c r="I24" s="6">
        <f>+JUN!E24</f>
        <v>1300768</v>
      </c>
      <c r="J24" s="6">
        <f>+JUL!E24</f>
        <v>1753351</v>
      </c>
      <c r="K24" s="6">
        <f>+AGO!E24</f>
        <v>1348315</v>
      </c>
      <c r="L24" s="6">
        <f>+SEP!E24</f>
        <v>1318935</v>
      </c>
      <c r="M24" s="6">
        <f>+OCT!E24</f>
        <v>1309226</v>
      </c>
      <c r="N24" s="6">
        <f>+NOV!E24</f>
        <v>1309226</v>
      </c>
      <c r="O24" s="6">
        <f>+DIC!E24</f>
        <v>2689054</v>
      </c>
      <c r="P24" s="7" t="e">
        <f t="shared" si="0"/>
        <v>#REF!</v>
      </c>
      <c r="R24" s="47"/>
      <c r="T24" s="66">
        <v>15835714</v>
      </c>
      <c r="U24" s="66" t="e">
        <f t="shared" si="1"/>
        <v>#REF!</v>
      </c>
      <c r="V24" s="1">
        <v>15835714</v>
      </c>
      <c r="W24" s="94" t="e">
        <f t="shared" si="2"/>
        <v>#REF!</v>
      </c>
    </row>
    <row r="25" spans="1:23">
      <c r="A25" s="42"/>
      <c r="C25" s="5" t="s">
        <v>26</v>
      </c>
      <c r="D25" s="6">
        <f>+ENE!E25</f>
        <v>0</v>
      </c>
      <c r="E25" s="6">
        <f>+FEB!E25</f>
        <v>983003</v>
      </c>
      <c r="F25" s="6" t="e">
        <f>+MAR!E25</f>
        <v>#REF!</v>
      </c>
      <c r="G25" s="6">
        <f>+ABR!E25</f>
        <v>835833</v>
      </c>
      <c r="H25" s="6">
        <f>+MAY!E25</f>
        <v>1029268</v>
      </c>
      <c r="I25" s="6">
        <f>+JUN!E25</f>
        <v>838463</v>
      </c>
      <c r="J25" s="6">
        <f>+JUL!E25</f>
        <v>1130187</v>
      </c>
      <c r="K25" s="6">
        <f>+AGO!E25</f>
        <v>866004</v>
      </c>
      <c r="L25" s="6">
        <f>+SEP!E25</f>
        <v>850173</v>
      </c>
      <c r="M25" s="6">
        <f>+OCT!E25</f>
        <v>840898</v>
      </c>
      <c r="N25" s="6">
        <f>+NOV!E25</f>
        <v>840898</v>
      </c>
      <c r="O25" s="6">
        <f>+DIC!E25</f>
        <v>1733337</v>
      </c>
      <c r="P25" s="7" t="e">
        <f t="shared" si="0"/>
        <v>#REF!</v>
      </c>
      <c r="R25" s="47"/>
      <c r="T25" s="66">
        <v>10159400</v>
      </c>
      <c r="U25" s="66" t="e">
        <f t="shared" si="1"/>
        <v>#REF!</v>
      </c>
      <c r="V25" s="1">
        <v>10159400</v>
      </c>
      <c r="W25" s="94" t="e">
        <f t="shared" si="2"/>
        <v>#REF!</v>
      </c>
    </row>
    <row r="26" spans="1:23">
      <c r="A26" s="42"/>
      <c r="C26" s="5" t="s">
        <v>27</v>
      </c>
      <c r="D26" s="6">
        <f>+ENE!E26</f>
        <v>0</v>
      </c>
      <c r="E26" s="6">
        <f>+FEB!E26</f>
        <v>8972474</v>
      </c>
      <c r="F26" s="6" t="e">
        <f>+MAR!E26</f>
        <v>#REF!</v>
      </c>
      <c r="G26" s="6">
        <f>+ABR!E26</f>
        <v>9509576</v>
      </c>
      <c r="H26" s="6">
        <f>+MAY!E26</f>
        <v>9394771</v>
      </c>
      <c r="I26" s="6">
        <f>+JUN!E26</f>
        <v>7261198</v>
      </c>
      <c r="J26" s="6">
        <f>+JUL!E26</f>
        <v>9777636</v>
      </c>
      <c r="K26" s="6">
        <f>+AGO!E26</f>
        <v>7904556</v>
      </c>
      <c r="L26" s="6">
        <f>+SEP!E26</f>
        <v>7361072</v>
      </c>
      <c r="M26" s="6">
        <f>+OCT!E26</f>
        <v>7675397</v>
      </c>
      <c r="N26" s="6">
        <f>+NOV!E26</f>
        <v>7675397</v>
      </c>
      <c r="O26" s="6">
        <f>+DIC!E26</f>
        <v>15007798</v>
      </c>
      <c r="P26" s="7" t="e">
        <f t="shared" si="0"/>
        <v>#REF!</v>
      </c>
      <c r="R26" s="47"/>
      <c r="T26" s="66">
        <v>89229845</v>
      </c>
      <c r="U26" s="66" t="e">
        <f t="shared" si="1"/>
        <v>#REF!</v>
      </c>
      <c r="V26" s="1">
        <v>89229845</v>
      </c>
      <c r="W26" s="94" t="e">
        <f t="shared" si="2"/>
        <v>#REF!</v>
      </c>
    </row>
    <row r="27" spans="1:23">
      <c r="A27" s="42"/>
      <c r="C27" s="5" t="s">
        <v>28</v>
      </c>
      <c r="D27" s="6">
        <f>+ENE!E27</f>
        <v>0</v>
      </c>
      <c r="E27" s="6">
        <f>+FEB!E27</f>
        <v>387651</v>
      </c>
      <c r="F27" s="6" t="e">
        <f>+MAR!E27</f>
        <v>#REF!</v>
      </c>
      <c r="G27" s="6">
        <f>+ABR!E27</f>
        <v>330846</v>
      </c>
      <c r="H27" s="6">
        <f>+MAY!E27</f>
        <v>405896</v>
      </c>
      <c r="I27" s="6">
        <f>+JUN!E27</f>
        <v>327266</v>
      </c>
      <c r="J27" s="6">
        <f>+JUL!E27</f>
        <v>441138</v>
      </c>
      <c r="K27" s="6">
        <f>+AGO!E27</f>
        <v>341512</v>
      </c>
      <c r="L27" s="6">
        <f>+SEP!E27</f>
        <v>331838</v>
      </c>
      <c r="M27" s="6">
        <f>+OCT!E27</f>
        <v>331612</v>
      </c>
      <c r="N27" s="6">
        <f>+NOV!E27</f>
        <v>331612</v>
      </c>
      <c r="O27" s="6">
        <f>+DIC!E27</f>
        <v>676553</v>
      </c>
      <c r="P27" s="7" t="e">
        <f t="shared" si="0"/>
        <v>#REF!</v>
      </c>
      <c r="R27" s="47"/>
      <c r="T27" s="66">
        <v>3993784</v>
      </c>
      <c r="U27" s="66" t="e">
        <f t="shared" si="1"/>
        <v>#REF!</v>
      </c>
      <c r="V27" s="1">
        <v>3993784</v>
      </c>
      <c r="W27" s="94" t="e">
        <f t="shared" si="2"/>
        <v>#REF!</v>
      </c>
    </row>
    <row r="28" spans="1:23">
      <c r="A28" s="42"/>
      <c r="C28" s="5" t="s">
        <v>29</v>
      </c>
      <c r="D28" s="6">
        <f>+ENE!E28</f>
        <v>0</v>
      </c>
      <c r="E28" s="6">
        <f>+FEB!E28</f>
        <v>1519734</v>
      </c>
      <c r="F28" s="6" t="e">
        <f>+MAR!E28</f>
        <v>#REF!</v>
      </c>
      <c r="G28" s="6">
        <f>+ABR!E28</f>
        <v>1366202</v>
      </c>
      <c r="H28" s="6">
        <f>+MAY!E28</f>
        <v>1591262</v>
      </c>
      <c r="I28" s="6">
        <f>+JUN!E28</f>
        <v>1269622</v>
      </c>
      <c r="J28" s="6">
        <f>+JUL!E28</f>
        <v>1711445</v>
      </c>
      <c r="K28" s="6">
        <f>+AGO!E28</f>
        <v>1338853</v>
      </c>
      <c r="L28" s="6">
        <f>+SEP!E28</f>
        <v>1287366</v>
      </c>
      <c r="M28" s="6">
        <f>+OCT!E28</f>
        <v>1300039</v>
      </c>
      <c r="N28" s="6">
        <f>+NOV!E28</f>
        <v>1300039</v>
      </c>
      <c r="O28" s="6">
        <f>+DIC!E28</f>
        <v>2624690</v>
      </c>
      <c r="P28" s="7" t="e">
        <f t="shared" si="0"/>
        <v>#REF!</v>
      </c>
      <c r="R28" s="47"/>
      <c r="T28" s="66">
        <v>15515430</v>
      </c>
      <c r="U28" s="66" t="e">
        <f t="shared" si="1"/>
        <v>#REF!</v>
      </c>
      <c r="V28" s="1">
        <v>15515430</v>
      </c>
      <c r="W28" s="94" t="e">
        <f t="shared" si="2"/>
        <v>#REF!</v>
      </c>
    </row>
    <row r="29" spans="1:23">
      <c r="A29" s="42"/>
      <c r="C29" s="5" t="s">
        <v>30</v>
      </c>
      <c r="D29" s="6">
        <f>+ENE!E29</f>
        <v>0</v>
      </c>
      <c r="E29" s="6">
        <f>+FEB!E29</f>
        <v>3480740</v>
      </c>
      <c r="F29" s="6" t="e">
        <f>+MAR!E29</f>
        <v>#REF!</v>
      </c>
      <c r="G29" s="6">
        <f>+ABR!E29</f>
        <v>3071017</v>
      </c>
      <c r="H29" s="6">
        <f>+MAY!E29</f>
        <v>3644564</v>
      </c>
      <c r="I29" s="6">
        <f>+JUN!E29</f>
        <v>2851774</v>
      </c>
      <c r="J29" s="6">
        <f>+JUL!E29</f>
        <v>3844368</v>
      </c>
      <c r="K29" s="6">
        <f>+AGO!E29</f>
        <v>3066457</v>
      </c>
      <c r="L29" s="6">
        <f>+SEP!E29</f>
        <v>2891660</v>
      </c>
      <c r="M29" s="6">
        <f>+OCT!E29</f>
        <v>2977559</v>
      </c>
      <c r="N29" s="6">
        <f>+NOV!E29</f>
        <v>2977559</v>
      </c>
      <c r="O29" s="6">
        <f>+DIC!E29</f>
        <v>5895533</v>
      </c>
      <c r="P29" s="7" t="e">
        <f t="shared" si="0"/>
        <v>#REF!</v>
      </c>
      <c r="R29" s="47"/>
      <c r="T29" s="66">
        <v>35278634</v>
      </c>
      <c r="U29" s="66" t="e">
        <f t="shared" si="1"/>
        <v>#REF!</v>
      </c>
      <c r="V29" s="1">
        <v>35278634</v>
      </c>
      <c r="W29" s="94" t="e">
        <f t="shared" si="2"/>
        <v>#REF!</v>
      </c>
    </row>
    <row r="30" spans="1:23">
      <c r="A30" s="42"/>
      <c r="C30" s="5" t="s">
        <v>31</v>
      </c>
      <c r="D30" s="6">
        <f>+ENE!E30</f>
        <v>0</v>
      </c>
      <c r="E30" s="6">
        <f>+FEB!E30</f>
        <v>434260</v>
      </c>
      <c r="F30" s="6" t="e">
        <f>+MAR!E30</f>
        <v>#REF!</v>
      </c>
      <c r="G30" s="6">
        <f>+ABR!E30</f>
        <v>357980</v>
      </c>
      <c r="H30" s="6">
        <f>+MAY!E30</f>
        <v>454698</v>
      </c>
      <c r="I30" s="6">
        <f>+JUN!E30</f>
        <v>370366</v>
      </c>
      <c r="J30" s="6">
        <f>+JUL!E30</f>
        <v>499222</v>
      </c>
      <c r="K30" s="6">
        <f>+AGO!E30</f>
        <v>382573</v>
      </c>
      <c r="L30" s="6">
        <f>+SEP!E30</f>
        <v>375538</v>
      </c>
      <c r="M30" s="6">
        <f>+OCT!E30</f>
        <v>371482</v>
      </c>
      <c r="N30" s="6">
        <f>+NOV!E30</f>
        <v>371482</v>
      </c>
      <c r="O30" s="6">
        <f>+DIC!E30</f>
        <v>765649</v>
      </c>
      <c r="P30" s="7" t="e">
        <f t="shared" si="0"/>
        <v>#REF!</v>
      </c>
      <c r="R30" s="47"/>
      <c r="T30" s="66">
        <v>4497928</v>
      </c>
      <c r="U30" s="66" t="e">
        <f t="shared" si="1"/>
        <v>#REF!</v>
      </c>
      <c r="V30" s="1">
        <v>4497928</v>
      </c>
      <c r="W30" s="94" t="e">
        <f t="shared" si="2"/>
        <v>#REF!</v>
      </c>
    </row>
    <row r="31" spans="1:23">
      <c r="A31" s="42"/>
      <c r="C31" s="5" t="s">
        <v>32</v>
      </c>
      <c r="D31" s="6">
        <f>+ENE!E31</f>
        <v>0</v>
      </c>
      <c r="E31" s="6">
        <f>+FEB!E31</f>
        <v>1001619</v>
      </c>
      <c r="F31" s="6" t="e">
        <f>+MAR!E31</f>
        <v>#REF!</v>
      </c>
      <c r="G31" s="6">
        <f>+ABR!E31</f>
        <v>882061</v>
      </c>
      <c r="H31" s="6">
        <f>+MAY!E31</f>
        <v>1048761</v>
      </c>
      <c r="I31" s="6">
        <f>+JUN!E31</f>
        <v>846087</v>
      </c>
      <c r="J31" s="6">
        <f>+JUL!E31</f>
        <v>1140491</v>
      </c>
      <c r="K31" s="6">
        <f>+AGO!E31</f>
        <v>882405</v>
      </c>
      <c r="L31" s="6">
        <f>+SEP!E31</f>
        <v>857907</v>
      </c>
      <c r="M31" s="6">
        <f>+OCT!E31</f>
        <v>856823</v>
      </c>
      <c r="N31" s="6">
        <f>+NOV!E31</f>
        <v>856823</v>
      </c>
      <c r="O31" s="6">
        <f>+DIC!E31</f>
        <v>1749106</v>
      </c>
      <c r="P31" s="7" t="e">
        <f t="shared" si="0"/>
        <v>#REF!</v>
      </c>
      <c r="R31" s="47"/>
      <c r="T31" s="66">
        <v>10277278</v>
      </c>
      <c r="U31" s="66" t="e">
        <f t="shared" si="1"/>
        <v>#REF!</v>
      </c>
      <c r="V31" s="1">
        <v>10277278</v>
      </c>
      <c r="W31" s="94" t="e">
        <f t="shared" si="2"/>
        <v>#REF!</v>
      </c>
    </row>
    <row r="32" spans="1:23">
      <c r="A32" s="42"/>
      <c r="C32" s="5" t="s">
        <v>33</v>
      </c>
      <c r="D32" s="6">
        <f>+ENE!E32</f>
        <v>0</v>
      </c>
      <c r="E32" s="6">
        <f>+FEB!E32</f>
        <v>945259</v>
      </c>
      <c r="F32" s="6" t="e">
        <f>+MAR!E32</f>
        <v>#REF!</v>
      </c>
      <c r="G32" s="6">
        <f>+ABR!E32</f>
        <v>854882</v>
      </c>
      <c r="H32" s="6">
        <f>+MAY!E32</f>
        <v>989749</v>
      </c>
      <c r="I32" s="6">
        <f>+JUN!E32</f>
        <v>776506</v>
      </c>
      <c r="J32" s="6">
        <f>+JUL!E32</f>
        <v>1046771</v>
      </c>
      <c r="K32" s="6">
        <f>+AGO!E32</f>
        <v>832753</v>
      </c>
      <c r="L32" s="6">
        <f>+SEP!E32</f>
        <v>787365</v>
      </c>
      <c r="M32" s="6">
        <f>+OCT!E32</f>
        <v>808611</v>
      </c>
      <c r="N32" s="6">
        <f>+NOV!E32</f>
        <v>808611</v>
      </c>
      <c r="O32" s="6">
        <f>+DIC!E32</f>
        <v>1605285</v>
      </c>
      <c r="P32" s="7" t="e">
        <f t="shared" si="0"/>
        <v>#REF!</v>
      </c>
      <c r="R32" s="47"/>
      <c r="T32" s="66">
        <v>9579894</v>
      </c>
      <c r="U32" s="66" t="e">
        <f t="shared" si="1"/>
        <v>#REF!</v>
      </c>
      <c r="V32" s="1">
        <v>9579894</v>
      </c>
      <c r="W32" s="94" t="e">
        <f t="shared" si="2"/>
        <v>#REF!</v>
      </c>
    </row>
    <row r="33" spans="1:23">
      <c r="A33" s="42"/>
      <c r="C33" s="5" t="s">
        <v>34</v>
      </c>
      <c r="D33" s="6">
        <f>+ENE!E33</f>
        <v>0</v>
      </c>
      <c r="E33" s="6">
        <f>+FEB!E33</f>
        <v>1838637</v>
      </c>
      <c r="F33" s="6" t="e">
        <f>+MAR!E33</f>
        <v>#REF!</v>
      </c>
      <c r="G33" s="6">
        <f>+ABR!E33</f>
        <v>1573266</v>
      </c>
      <c r="H33" s="6">
        <f>+MAY!E33</f>
        <v>1925174</v>
      </c>
      <c r="I33" s="6">
        <f>+JUN!E33</f>
        <v>1569884</v>
      </c>
      <c r="J33" s="6">
        <f>+JUL!E33</f>
        <v>2116138</v>
      </c>
      <c r="K33" s="6">
        <f>+AGO!E33</f>
        <v>1619800</v>
      </c>
      <c r="L33" s="6">
        <f>+SEP!E33</f>
        <v>1746063</v>
      </c>
      <c r="M33" s="6">
        <f>+OCT!E33</f>
        <v>1572841</v>
      </c>
      <c r="N33" s="6">
        <f>+NOV!E33</f>
        <v>1572841</v>
      </c>
      <c r="O33" s="6">
        <f>+DIC!E33</f>
        <v>3391216</v>
      </c>
      <c r="P33" s="7" t="e">
        <f t="shared" si="0"/>
        <v>#REF!</v>
      </c>
      <c r="R33" s="47"/>
      <c r="T33" s="66">
        <v>18995422</v>
      </c>
      <c r="U33" s="66" t="e">
        <f t="shared" si="1"/>
        <v>#REF!</v>
      </c>
      <c r="V33" s="1">
        <v>18995422</v>
      </c>
      <c r="W33" s="94" t="e">
        <f t="shared" si="2"/>
        <v>#REF!</v>
      </c>
    </row>
    <row r="34" spans="1:23">
      <c r="A34" s="42"/>
      <c r="C34" s="5" t="s">
        <v>35</v>
      </c>
      <c r="D34" s="6">
        <f>+ENE!E34</f>
        <v>0</v>
      </c>
      <c r="E34" s="6">
        <f>+FEB!E34</f>
        <v>618413</v>
      </c>
      <c r="F34" s="6" t="e">
        <f>+MAR!E34</f>
        <v>#REF!</v>
      </c>
      <c r="G34" s="6">
        <f>+ABR!E34</f>
        <v>523034</v>
      </c>
      <c r="H34" s="6">
        <f>+MAY!E34</f>
        <v>647520</v>
      </c>
      <c r="I34" s="6">
        <f>+JUN!E34</f>
        <v>522119</v>
      </c>
      <c r="J34" s="6">
        <f>+JUL!E34</f>
        <v>703791</v>
      </c>
      <c r="K34" s="6">
        <f>+AGO!E34</f>
        <v>544809</v>
      </c>
      <c r="L34" s="6">
        <f>+SEP!E34</f>
        <v>529412</v>
      </c>
      <c r="M34" s="6">
        <f>+OCT!E34</f>
        <v>529014</v>
      </c>
      <c r="N34" s="6">
        <f>+NOV!E34</f>
        <v>529014</v>
      </c>
      <c r="O34" s="6">
        <f>+DIC!E34</f>
        <v>1079368</v>
      </c>
      <c r="P34" s="7" t="e">
        <f t="shared" si="0"/>
        <v>#REF!</v>
      </c>
      <c r="R34" s="47"/>
      <c r="T34" s="66">
        <v>6378702</v>
      </c>
      <c r="U34" s="66" t="e">
        <f t="shared" si="1"/>
        <v>#REF!</v>
      </c>
      <c r="V34" s="1">
        <v>6378702</v>
      </c>
      <c r="W34" s="94" t="e">
        <f t="shared" si="2"/>
        <v>#REF!</v>
      </c>
    </row>
    <row r="35" spans="1:23">
      <c r="A35" s="42"/>
      <c r="C35" s="5" t="s">
        <v>36</v>
      </c>
      <c r="D35" s="6">
        <f>+ENE!E35</f>
        <v>0</v>
      </c>
      <c r="E35" s="6">
        <f>+FEB!E35</f>
        <v>2750704</v>
      </c>
      <c r="F35" s="6" t="e">
        <f>+MAR!E35</f>
        <v>#REF!</v>
      </c>
      <c r="G35" s="6">
        <f>+ABR!E35</f>
        <v>2718185</v>
      </c>
      <c r="H35" s="6">
        <f>+MAY!E35</f>
        <v>2880168</v>
      </c>
      <c r="I35" s="6">
        <f>+JUN!E35</f>
        <v>2340620</v>
      </c>
      <c r="J35" s="6">
        <f>+JUL!E35</f>
        <v>3155833</v>
      </c>
      <c r="K35" s="6">
        <f>+AGO!E35</f>
        <v>2423311</v>
      </c>
      <c r="L35" s="6">
        <f>+SEP!E35</f>
        <v>3309806</v>
      </c>
      <c r="M35" s="6">
        <f>+OCT!E35</f>
        <v>2353057</v>
      </c>
      <c r="N35" s="6">
        <f>+NOV!E35</f>
        <v>2353057</v>
      </c>
      <c r="O35" s="6">
        <f>+DIC!E35</f>
        <v>5724142</v>
      </c>
      <c r="P35" s="7" t="e">
        <f t="shared" si="0"/>
        <v>#REF!</v>
      </c>
      <c r="R35" s="47"/>
      <c r="T35" s="66">
        <v>27885164</v>
      </c>
      <c r="U35" s="66" t="e">
        <f t="shared" si="1"/>
        <v>#REF!</v>
      </c>
      <c r="V35" s="1">
        <v>27885164</v>
      </c>
      <c r="W35" s="94" t="e">
        <f t="shared" si="2"/>
        <v>#REF!</v>
      </c>
    </row>
    <row r="36" spans="1:23">
      <c r="A36" s="42"/>
      <c r="C36" s="5" t="s">
        <v>37</v>
      </c>
      <c r="D36" s="6">
        <f>+ENE!E36</f>
        <v>0</v>
      </c>
      <c r="E36" s="6">
        <f>+FEB!E36</f>
        <v>405716</v>
      </c>
      <c r="F36" s="6" t="e">
        <f>+MAR!E36</f>
        <v>#REF!</v>
      </c>
      <c r="G36" s="6">
        <f>+ABR!E36</f>
        <v>328373</v>
      </c>
      <c r="H36" s="6">
        <f>+MAY!E36</f>
        <v>424812</v>
      </c>
      <c r="I36" s="6">
        <f>+JUN!E36</f>
        <v>348020</v>
      </c>
      <c r="J36" s="6">
        <f>+JUL!E36</f>
        <v>469083</v>
      </c>
      <c r="K36" s="6">
        <f>+AGO!E36</f>
        <v>357427</v>
      </c>
      <c r="L36" s="6">
        <f>+SEP!E36</f>
        <v>352877</v>
      </c>
      <c r="M36" s="6">
        <f>+OCT!E36</f>
        <v>347066</v>
      </c>
      <c r="N36" s="6">
        <f>+NOV!E36</f>
        <v>347066</v>
      </c>
      <c r="O36" s="6">
        <f>+DIC!E36</f>
        <v>719449</v>
      </c>
      <c r="P36" s="7" t="e">
        <f t="shared" si="0"/>
        <v>#REF!</v>
      </c>
      <c r="R36" s="47"/>
      <c r="T36" s="66">
        <v>4219745</v>
      </c>
      <c r="U36" s="66" t="e">
        <f t="shared" si="1"/>
        <v>#REF!</v>
      </c>
      <c r="V36" s="1">
        <v>4219745</v>
      </c>
      <c r="W36" s="94" t="e">
        <f t="shared" si="2"/>
        <v>#REF!</v>
      </c>
    </row>
    <row r="37" spans="1:23">
      <c r="A37" s="42"/>
      <c r="C37" s="5" t="s">
        <v>38</v>
      </c>
      <c r="D37" s="6">
        <f>+ENE!E37</f>
        <v>0</v>
      </c>
      <c r="E37" s="6">
        <f>+FEB!E37</f>
        <v>289725</v>
      </c>
      <c r="F37" s="6" t="e">
        <f>+MAR!E37</f>
        <v>#REF!</v>
      </c>
      <c r="G37" s="6">
        <f>+ABR!E37</f>
        <v>242886</v>
      </c>
      <c r="H37" s="6">
        <f>+MAY!E37</f>
        <v>303361</v>
      </c>
      <c r="I37" s="6">
        <f>+JUN!E37</f>
        <v>246720</v>
      </c>
      <c r="J37" s="6">
        <f>+JUL!E37</f>
        <v>332560</v>
      </c>
      <c r="K37" s="6">
        <f>+AGO!E37</f>
        <v>255241</v>
      </c>
      <c r="L37" s="6">
        <f>+SEP!E37</f>
        <v>250166</v>
      </c>
      <c r="M37" s="6">
        <f>+OCT!E37</f>
        <v>247842</v>
      </c>
      <c r="N37" s="6">
        <f>+NOV!E37</f>
        <v>247842</v>
      </c>
      <c r="O37" s="6">
        <f>+DIC!E37</f>
        <v>510040</v>
      </c>
      <c r="P37" s="7" t="e">
        <f t="shared" si="0"/>
        <v>#REF!</v>
      </c>
      <c r="R37" s="47"/>
      <c r="T37" s="66">
        <v>2996086</v>
      </c>
      <c r="U37" s="66" t="e">
        <f t="shared" si="1"/>
        <v>#REF!</v>
      </c>
      <c r="V37" s="1">
        <v>2996086</v>
      </c>
      <c r="W37" s="94" t="e">
        <f t="shared" si="2"/>
        <v>#REF!</v>
      </c>
    </row>
    <row r="38" spans="1:23">
      <c r="A38" s="42"/>
      <c r="C38" s="5" t="s">
        <v>39</v>
      </c>
      <c r="D38" s="6">
        <f>+ENE!E38</f>
        <v>0</v>
      </c>
      <c r="E38" s="6">
        <f>+FEB!E38</f>
        <v>1105874</v>
      </c>
      <c r="F38" s="6" t="e">
        <f>+MAR!E38</f>
        <v>#REF!</v>
      </c>
      <c r="G38" s="6">
        <f>+ABR!E38</f>
        <v>967185</v>
      </c>
      <c r="H38" s="6">
        <f>+MAY!E38</f>
        <v>1157923</v>
      </c>
      <c r="I38" s="6">
        <f>+JUN!E38</f>
        <v>934725</v>
      </c>
      <c r="J38" s="6">
        <f>+JUL!E38</f>
        <v>1259968</v>
      </c>
      <c r="K38" s="6">
        <f>+AGO!E38</f>
        <v>974251</v>
      </c>
      <c r="L38" s="6">
        <f>+SEP!E38</f>
        <v>947782</v>
      </c>
      <c r="M38" s="6">
        <f>+OCT!E38</f>
        <v>946007</v>
      </c>
      <c r="N38" s="6">
        <f>+NOV!E38</f>
        <v>946007</v>
      </c>
      <c r="O38" s="6">
        <f>+DIC!E38</f>
        <v>1932344</v>
      </c>
      <c r="P38" s="7" t="e">
        <f t="shared" si="0"/>
        <v>#REF!</v>
      </c>
      <c r="R38" s="47"/>
      <c r="T38" s="66">
        <v>11392642</v>
      </c>
      <c r="U38" s="66" t="e">
        <f t="shared" si="1"/>
        <v>#REF!</v>
      </c>
      <c r="V38" s="1">
        <v>11392642</v>
      </c>
      <c r="W38" s="94" t="e">
        <f t="shared" si="2"/>
        <v>#REF!</v>
      </c>
    </row>
    <row r="39" spans="1:23">
      <c r="A39" s="42"/>
      <c r="C39" s="5" t="s">
        <v>40</v>
      </c>
      <c r="D39" s="6">
        <f>+ENE!E39</f>
        <v>0</v>
      </c>
      <c r="E39" s="6">
        <f>+FEB!E39</f>
        <v>259001</v>
      </c>
      <c r="F39" s="6" t="e">
        <f>+MAR!E39</f>
        <v>#REF!</v>
      </c>
      <c r="G39" s="6">
        <f>+ABR!E39</f>
        <v>219018</v>
      </c>
      <c r="H39" s="6">
        <f>+MAY!E39</f>
        <v>271191</v>
      </c>
      <c r="I39" s="6">
        <f>+JUN!E39</f>
        <v>218025</v>
      </c>
      <c r="J39" s="6">
        <f>+JUL!E39</f>
        <v>293889</v>
      </c>
      <c r="K39" s="6">
        <f>+AGO!E39</f>
        <v>228174</v>
      </c>
      <c r="L39" s="6">
        <f>+SEP!E39</f>
        <v>221071</v>
      </c>
      <c r="M39" s="6">
        <f>+OCT!E39</f>
        <v>221559</v>
      </c>
      <c r="N39" s="6">
        <f>+NOV!E39</f>
        <v>221559</v>
      </c>
      <c r="O39" s="6">
        <f>+DIC!E39</f>
        <v>450721</v>
      </c>
      <c r="P39" s="7" t="e">
        <f t="shared" si="0"/>
        <v>#REF!</v>
      </c>
      <c r="R39" s="47"/>
      <c r="T39" s="66">
        <v>2670096</v>
      </c>
      <c r="U39" s="66" t="e">
        <f t="shared" si="1"/>
        <v>#REF!</v>
      </c>
      <c r="V39" s="1">
        <v>2670096</v>
      </c>
      <c r="W39" s="94" t="e">
        <f t="shared" si="2"/>
        <v>#REF!</v>
      </c>
    </row>
    <row r="40" spans="1:23">
      <c r="A40" s="42"/>
      <c r="C40" s="5" t="s">
        <v>41</v>
      </c>
      <c r="D40" s="6">
        <f>+ENE!E40</f>
        <v>0</v>
      </c>
      <c r="E40" s="6">
        <f>+FEB!E40</f>
        <v>786729</v>
      </c>
      <c r="F40" s="6" t="e">
        <f>+MAR!E40</f>
        <v>#REF!</v>
      </c>
      <c r="G40" s="6">
        <f>+ABR!E40</f>
        <v>703918</v>
      </c>
      <c r="H40" s="6">
        <f>+MAY!E40</f>
        <v>823758</v>
      </c>
      <c r="I40" s="6">
        <f>+JUN!E40</f>
        <v>662515</v>
      </c>
      <c r="J40" s="6">
        <f>+JUL!E40</f>
        <v>893070</v>
      </c>
      <c r="K40" s="6">
        <f>+AGO!E40</f>
        <v>693092</v>
      </c>
      <c r="L40" s="6">
        <f>+SEP!E40</f>
        <v>671775</v>
      </c>
      <c r="M40" s="6">
        <f>+OCT!E40</f>
        <v>672999</v>
      </c>
      <c r="N40" s="6">
        <f>+NOV!E40</f>
        <v>672999</v>
      </c>
      <c r="O40" s="6">
        <f>+DIC!E40</f>
        <v>1369620</v>
      </c>
      <c r="P40" s="7" t="e">
        <f t="shared" si="0"/>
        <v>#REF!</v>
      </c>
      <c r="R40" s="47"/>
      <c r="T40" s="66">
        <v>8059906</v>
      </c>
      <c r="U40" s="66" t="e">
        <f t="shared" si="1"/>
        <v>#REF!</v>
      </c>
      <c r="V40" s="1">
        <v>8059906</v>
      </c>
      <c r="W40" s="94" t="e">
        <f t="shared" si="2"/>
        <v>#REF!</v>
      </c>
    </row>
    <row r="41" spans="1:23">
      <c r="A41" s="42"/>
      <c r="C41" s="5" t="s">
        <v>42</v>
      </c>
      <c r="D41" s="6">
        <f>+ENE!E41</f>
        <v>0</v>
      </c>
      <c r="E41" s="6">
        <f>+FEB!E41</f>
        <v>764619</v>
      </c>
      <c r="F41" s="6" t="e">
        <f>+MAR!E41</f>
        <v>#REF!</v>
      </c>
      <c r="G41" s="6">
        <f>+ABR!E41</f>
        <v>699915</v>
      </c>
      <c r="H41" s="6">
        <f>+MAY!E41</f>
        <v>800606</v>
      </c>
      <c r="I41" s="6">
        <f>+JUN!E41</f>
        <v>621142</v>
      </c>
      <c r="J41" s="6">
        <f>+JUL!E41</f>
        <v>837311</v>
      </c>
      <c r="K41" s="6">
        <f>+AGO!E41</f>
        <v>673612</v>
      </c>
      <c r="L41" s="6">
        <f>+SEP!E41</f>
        <v>629825</v>
      </c>
      <c r="M41" s="6">
        <f>+OCT!E41</f>
        <v>654084</v>
      </c>
      <c r="N41" s="6">
        <f>+NOV!E41</f>
        <v>654084</v>
      </c>
      <c r="O41" s="6">
        <f>+DIC!E41</f>
        <v>1284091</v>
      </c>
      <c r="P41" s="7" t="e">
        <f t="shared" si="0"/>
        <v>#REF!</v>
      </c>
      <c r="R41" s="47"/>
      <c r="T41" s="66">
        <v>7734693</v>
      </c>
      <c r="U41" s="66" t="e">
        <f t="shared" si="1"/>
        <v>#REF!</v>
      </c>
      <c r="V41" s="1">
        <v>7734693</v>
      </c>
      <c r="W41" s="94" t="e">
        <f t="shared" si="2"/>
        <v>#REF!</v>
      </c>
    </row>
    <row r="42" spans="1:23">
      <c r="A42" s="42"/>
      <c r="C42" s="5" t="s">
        <v>43</v>
      </c>
      <c r="D42" s="6">
        <f>+ENE!E42</f>
        <v>0</v>
      </c>
      <c r="E42" s="6">
        <f>+FEB!E42</f>
        <v>429801</v>
      </c>
      <c r="F42" s="6" t="e">
        <f>+MAR!E42</f>
        <v>#REF!</v>
      </c>
      <c r="G42" s="6">
        <f>+ABR!E42</f>
        <v>358644</v>
      </c>
      <c r="H42" s="6">
        <f>+MAY!E42</f>
        <v>450030</v>
      </c>
      <c r="I42" s="6">
        <f>+JUN!E42</f>
        <v>359860</v>
      </c>
      <c r="J42" s="6">
        <f>+JUL!E42</f>
        <v>485081</v>
      </c>
      <c r="K42" s="6">
        <f>+AGO!E42</f>
        <v>378646</v>
      </c>
      <c r="L42" s="6">
        <f>+SEP!E42</f>
        <v>364888</v>
      </c>
      <c r="M42" s="6">
        <f>+OCT!E42</f>
        <v>367669</v>
      </c>
      <c r="N42" s="6">
        <f>+NOV!E42</f>
        <v>367669</v>
      </c>
      <c r="O42" s="6">
        <f>+DIC!E42</f>
        <v>743937</v>
      </c>
      <c r="P42" s="7" t="e">
        <f t="shared" si="0"/>
        <v>#REF!</v>
      </c>
      <c r="R42" s="47"/>
      <c r="T42" s="66">
        <v>4423065</v>
      </c>
      <c r="U42" s="66" t="e">
        <f t="shared" si="1"/>
        <v>#REF!</v>
      </c>
      <c r="V42" s="1">
        <v>4423065</v>
      </c>
      <c r="W42" s="94" t="e">
        <f t="shared" si="2"/>
        <v>#REF!</v>
      </c>
    </row>
    <row r="43" spans="1:23">
      <c r="A43" s="42"/>
      <c r="C43" s="5" t="s">
        <v>44</v>
      </c>
      <c r="D43" s="6">
        <f>+ENE!E43</f>
        <v>0</v>
      </c>
      <c r="E43" s="6">
        <f>+FEB!E43</f>
        <v>1848204</v>
      </c>
      <c r="F43" s="6" t="e">
        <f>+MAR!E43</f>
        <v>#REF!</v>
      </c>
      <c r="G43" s="6">
        <f>+ABR!E43</f>
        <v>1634914</v>
      </c>
      <c r="H43" s="6">
        <f>+MAY!E43</f>
        <v>1935191</v>
      </c>
      <c r="I43" s="6">
        <f>+JUN!E43</f>
        <v>1523712</v>
      </c>
      <c r="J43" s="6">
        <f>+JUL!E43</f>
        <v>2054034</v>
      </c>
      <c r="K43" s="6">
        <f>+AGO!E43</f>
        <v>1628228</v>
      </c>
      <c r="L43" s="6">
        <f>+SEP!E43</f>
        <v>1545020</v>
      </c>
      <c r="M43" s="6">
        <f>+OCT!E43</f>
        <v>1581024</v>
      </c>
      <c r="N43" s="6">
        <f>+NOV!E43</f>
        <v>1581024</v>
      </c>
      <c r="O43" s="6">
        <f>+DIC!E43</f>
        <v>3149996</v>
      </c>
      <c r="P43" s="7" t="e">
        <f t="shared" si="0"/>
        <v>#REF!</v>
      </c>
      <c r="R43" s="47"/>
      <c r="T43" s="66">
        <v>18800997</v>
      </c>
      <c r="U43" s="66" t="e">
        <f t="shared" si="1"/>
        <v>#REF!</v>
      </c>
      <c r="V43" s="1">
        <v>18800997</v>
      </c>
      <c r="W43" s="94" t="e">
        <f t="shared" si="2"/>
        <v>#REF!</v>
      </c>
    </row>
    <row r="44" spans="1:23">
      <c r="A44" s="42"/>
      <c r="C44" s="5" t="s">
        <v>45</v>
      </c>
      <c r="D44" s="6">
        <f>+ENE!E44</f>
        <v>0</v>
      </c>
      <c r="E44" s="6">
        <f>+FEB!E44</f>
        <v>737501</v>
      </c>
      <c r="F44" s="6" t="e">
        <f>+MAR!E44</f>
        <v>#REF!</v>
      </c>
      <c r="G44" s="6">
        <f>+ABR!E44</f>
        <v>627577</v>
      </c>
      <c r="H44" s="6">
        <f>+MAY!E44</f>
        <v>772212</v>
      </c>
      <c r="I44" s="6">
        <f>+JUN!E44</f>
        <v>627182</v>
      </c>
      <c r="J44" s="6">
        <f>+JUL!E44</f>
        <v>845391</v>
      </c>
      <c r="K44" s="6">
        <f>+AGO!E44</f>
        <v>649722</v>
      </c>
      <c r="L44" s="6">
        <f>+SEP!E44</f>
        <v>635940</v>
      </c>
      <c r="M44" s="6">
        <f>+OCT!E44</f>
        <v>630887</v>
      </c>
      <c r="N44" s="6">
        <f>+NOV!E44</f>
        <v>630887</v>
      </c>
      <c r="O44" s="6">
        <f>+DIC!E44</f>
        <v>1296559</v>
      </c>
      <c r="P44" s="7" t="e">
        <f t="shared" si="0"/>
        <v>#REF!</v>
      </c>
      <c r="R44" s="47"/>
      <c r="T44" s="66">
        <v>7639109</v>
      </c>
      <c r="U44" s="66" t="e">
        <f t="shared" si="1"/>
        <v>#REF!</v>
      </c>
      <c r="V44" s="1">
        <v>7639109</v>
      </c>
      <c r="W44" s="94" t="e">
        <f t="shared" si="2"/>
        <v>#REF!</v>
      </c>
    </row>
    <row r="45" spans="1:23">
      <c r="A45" s="42"/>
      <c r="C45" s="5" t="s">
        <v>46</v>
      </c>
      <c r="D45" s="6">
        <f>+ENE!E45</f>
        <v>0</v>
      </c>
      <c r="E45" s="6">
        <f>+FEB!E45</f>
        <v>1778517</v>
      </c>
      <c r="F45" s="6" t="e">
        <f>+MAR!E45</f>
        <v>#REF!</v>
      </c>
      <c r="G45" s="6">
        <f>+ABR!E45</f>
        <v>1929761</v>
      </c>
      <c r="H45" s="6">
        <f>+MAY!E45</f>
        <v>1862225</v>
      </c>
      <c r="I45" s="6">
        <f>+JUN!E45</f>
        <v>1580485</v>
      </c>
      <c r="J45" s="6">
        <f>+JUL!E45</f>
        <v>2130814</v>
      </c>
      <c r="K45" s="6">
        <f>+AGO!E45</f>
        <v>1566835</v>
      </c>
      <c r="L45" s="6">
        <f>+SEP!E45</f>
        <v>1602624</v>
      </c>
      <c r="M45" s="6">
        <f>+OCT!E45</f>
        <v>1521411</v>
      </c>
      <c r="N45" s="6">
        <f>+NOV!E45</f>
        <v>1521411</v>
      </c>
      <c r="O45" s="6">
        <f>+DIC!E45</f>
        <v>3267440</v>
      </c>
      <c r="P45" s="7" t="e">
        <f t="shared" si="0"/>
        <v>#REF!</v>
      </c>
      <c r="R45" s="47"/>
      <c r="T45" s="66">
        <v>18248818</v>
      </c>
      <c r="U45" s="66" t="e">
        <f t="shared" si="1"/>
        <v>#REF!</v>
      </c>
      <c r="V45" s="1">
        <v>18248818</v>
      </c>
      <c r="W45" s="94" t="e">
        <f t="shared" si="2"/>
        <v>#REF!</v>
      </c>
    </row>
    <row r="46" spans="1:23">
      <c r="A46" s="42"/>
      <c r="C46" s="5" t="s">
        <v>47</v>
      </c>
      <c r="D46" s="6">
        <f>+ENE!E46</f>
        <v>0</v>
      </c>
      <c r="E46" s="6">
        <f>+FEB!E46</f>
        <v>794796</v>
      </c>
      <c r="F46" s="6" t="e">
        <f>+MAR!E46</f>
        <v>#REF!</v>
      </c>
      <c r="G46" s="6">
        <f>+ABR!E46</f>
        <v>684369</v>
      </c>
      <c r="H46" s="6">
        <f>+MAY!E46</f>
        <v>832204</v>
      </c>
      <c r="I46" s="6">
        <f>+JUN!E46</f>
        <v>678719</v>
      </c>
      <c r="J46" s="6">
        <f>+JUL!E46</f>
        <v>914839</v>
      </c>
      <c r="K46" s="6">
        <f>+AGO!E46</f>
        <v>700198</v>
      </c>
      <c r="L46" s="6">
        <f>+SEP!E46</f>
        <v>688194</v>
      </c>
      <c r="M46" s="6">
        <f>+OCT!E46</f>
        <v>679899</v>
      </c>
      <c r="N46" s="6">
        <f>+NOV!E46</f>
        <v>679899</v>
      </c>
      <c r="O46" s="6">
        <f>+DIC!E46</f>
        <v>1403094</v>
      </c>
      <c r="P46" s="7" t="e">
        <f t="shared" si="0"/>
        <v>#REF!</v>
      </c>
      <c r="R46" s="47"/>
      <c r="T46" s="66">
        <v>8215246</v>
      </c>
      <c r="U46" s="66" t="e">
        <f t="shared" si="1"/>
        <v>#REF!</v>
      </c>
      <c r="V46" s="1">
        <v>8215246</v>
      </c>
      <c r="W46" s="94" t="e">
        <f t="shared" si="2"/>
        <v>#REF!</v>
      </c>
    </row>
    <row r="47" spans="1:23">
      <c r="A47" s="42"/>
      <c r="C47" s="5" t="s">
        <v>48</v>
      </c>
      <c r="D47" s="6">
        <f>+ENE!E47</f>
        <v>0</v>
      </c>
      <c r="E47" s="6">
        <f>+FEB!E47</f>
        <v>3090309</v>
      </c>
      <c r="F47" s="6" t="e">
        <f>+MAR!E47</f>
        <v>#REF!</v>
      </c>
      <c r="G47" s="6">
        <f>+ABR!E47</f>
        <v>2548169</v>
      </c>
      <c r="H47" s="6">
        <f>+MAY!E47</f>
        <v>3235757</v>
      </c>
      <c r="I47" s="6">
        <f>+JUN!E47</f>
        <v>2644026</v>
      </c>
      <c r="J47" s="6">
        <f>+JUL!E47</f>
        <v>3563858</v>
      </c>
      <c r="K47" s="6">
        <f>+AGO!E47</f>
        <v>2722495</v>
      </c>
      <c r="L47" s="6">
        <f>+SEP!E47</f>
        <v>2680937</v>
      </c>
      <c r="M47" s="6">
        <f>+OCT!E47</f>
        <v>2643568</v>
      </c>
      <c r="N47" s="6">
        <f>+NOV!E47</f>
        <v>2643568</v>
      </c>
      <c r="O47" s="6">
        <f>+DIC!E47</f>
        <v>5465910</v>
      </c>
      <c r="P47" s="7" t="e">
        <f t="shared" si="0"/>
        <v>#REF!</v>
      </c>
      <c r="R47" s="47"/>
      <c r="T47" s="66">
        <v>32075453</v>
      </c>
      <c r="U47" s="66" t="e">
        <f t="shared" si="1"/>
        <v>#REF!</v>
      </c>
      <c r="V47" s="1">
        <v>32075453</v>
      </c>
      <c r="W47" s="94" t="e">
        <f t="shared" si="2"/>
        <v>#REF!</v>
      </c>
    </row>
    <row r="48" spans="1:23">
      <c r="A48" s="42"/>
      <c r="C48" s="5" t="s">
        <v>49</v>
      </c>
      <c r="D48" s="6">
        <f>+ENE!E48</f>
        <v>0</v>
      </c>
      <c r="E48" s="6">
        <f>+FEB!E48</f>
        <v>2821861</v>
      </c>
      <c r="F48" s="6" t="e">
        <f>+MAR!E48</f>
        <v>#REF!</v>
      </c>
      <c r="G48" s="6">
        <f>+ABR!E48</f>
        <v>2472756</v>
      </c>
      <c r="H48" s="6">
        <f>+MAY!E48</f>
        <v>2954674</v>
      </c>
      <c r="I48" s="6">
        <f>+JUN!E48</f>
        <v>2357683</v>
      </c>
      <c r="J48" s="6">
        <f>+JUL!E48</f>
        <v>3178090</v>
      </c>
      <c r="K48" s="6">
        <f>+AGO!E48</f>
        <v>2485999</v>
      </c>
      <c r="L48" s="6">
        <f>+SEP!E48</f>
        <v>2390625</v>
      </c>
      <c r="M48" s="6">
        <f>+OCT!E48</f>
        <v>2413928</v>
      </c>
      <c r="N48" s="6">
        <f>+NOV!E48</f>
        <v>2413928</v>
      </c>
      <c r="O48" s="6">
        <f>+DIC!E48</f>
        <v>4874021</v>
      </c>
      <c r="P48" s="7" t="e">
        <f t="shared" si="0"/>
        <v>#REF!</v>
      </c>
      <c r="R48" s="47"/>
      <c r="T48" s="66">
        <v>28899315</v>
      </c>
      <c r="U48" s="66" t="e">
        <f t="shared" si="1"/>
        <v>#REF!</v>
      </c>
      <c r="V48" s="1">
        <v>28899315</v>
      </c>
      <c r="W48" s="94" t="e">
        <f t="shared" si="2"/>
        <v>#REF!</v>
      </c>
    </row>
    <row r="49" spans="1:23">
      <c r="A49" s="42"/>
      <c r="C49" s="5" t="s">
        <v>50</v>
      </c>
      <c r="D49" s="6">
        <f>+ENE!E49</f>
        <v>0</v>
      </c>
      <c r="E49" s="6">
        <f>+FEB!E49</f>
        <v>1077947</v>
      </c>
      <c r="F49" s="6" t="e">
        <f>+MAR!E49</f>
        <v>#REF!</v>
      </c>
      <c r="G49" s="6">
        <f>+ABR!E49</f>
        <v>943359</v>
      </c>
      <c r="H49" s="6">
        <f>+MAY!E49</f>
        <v>1128681</v>
      </c>
      <c r="I49" s="6">
        <f>+JUN!E49</f>
        <v>918338</v>
      </c>
      <c r="J49" s="6">
        <f>+JUL!E49</f>
        <v>1237890</v>
      </c>
      <c r="K49" s="6">
        <f>+AGO!E49</f>
        <v>949648</v>
      </c>
      <c r="L49" s="6">
        <f>+SEP!E49</f>
        <v>931169</v>
      </c>
      <c r="M49" s="6">
        <f>+OCT!E49</f>
        <v>922117</v>
      </c>
      <c r="N49" s="6">
        <f>+NOV!E49</f>
        <v>922117</v>
      </c>
      <c r="O49" s="6">
        <f>+DIC!E49</f>
        <v>1898473</v>
      </c>
      <c r="P49" s="7" t="e">
        <f t="shared" si="0"/>
        <v>#REF!</v>
      </c>
      <c r="R49" s="47"/>
      <c r="T49" s="66">
        <v>11116888</v>
      </c>
      <c r="U49" s="66" t="e">
        <f t="shared" si="1"/>
        <v>#REF!</v>
      </c>
      <c r="V49" s="1">
        <v>11116888</v>
      </c>
      <c r="W49" s="94" t="e">
        <f t="shared" si="2"/>
        <v>#REF!</v>
      </c>
    </row>
    <row r="50" spans="1:23">
      <c r="A50" s="42"/>
      <c r="C50" s="5" t="s">
        <v>51</v>
      </c>
      <c r="D50" s="6">
        <f>+ENE!E50</f>
        <v>0</v>
      </c>
      <c r="E50" s="6">
        <f>+FEB!E50</f>
        <v>270573</v>
      </c>
      <c r="F50" s="6" t="e">
        <f>+MAR!E50</f>
        <v>#REF!</v>
      </c>
      <c r="G50" s="6">
        <f>+ABR!E50</f>
        <v>224543</v>
      </c>
      <c r="H50" s="6">
        <f>+MAY!E50</f>
        <v>283308</v>
      </c>
      <c r="I50" s="6">
        <f>+JUN!E50</f>
        <v>227937</v>
      </c>
      <c r="J50" s="6">
        <f>+JUL!E50</f>
        <v>307248</v>
      </c>
      <c r="K50" s="6">
        <f>+AGO!E50</f>
        <v>238369</v>
      </c>
      <c r="L50" s="6">
        <f>+SEP!E50</f>
        <v>231121</v>
      </c>
      <c r="M50" s="6">
        <f>+OCT!E50</f>
        <v>231458</v>
      </c>
      <c r="N50" s="6">
        <f>+NOV!E50</f>
        <v>231458</v>
      </c>
      <c r="O50" s="6">
        <f>+DIC!E50</f>
        <v>471211</v>
      </c>
      <c r="P50" s="7" t="e">
        <f t="shared" si="0"/>
        <v>#REF!</v>
      </c>
      <c r="R50" s="47"/>
      <c r="T50" s="66">
        <v>2791360</v>
      </c>
      <c r="U50" s="66" t="e">
        <f t="shared" si="1"/>
        <v>#REF!</v>
      </c>
      <c r="V50" s="1">
        <v>2791360</v>
      </c>
      <c r="W50" s="94" t="e">
        <f t="shared" si="2"/>
        <v>#REF!</v>
      </c>
    </row>
    <row r="51" spans="1:23">
      <c r="A51" s="42"/>
      <c r="C51" s="5" t="s">
        <v>86</v>
      </c>
      <c r="D51" s="6">
        <f>+ENE!E51</f>
        <v>0</v>
      </c>
      <c r="E51" s="6">
        <f>+FEB!E51</f>
        <v>3036586</v>
      </c>
      <c r="F51" s="6" t="e">
        <f>+MAR!E51</f>
        <v>#REF!</v>
      </c>
      <c r="G51" s="6">
        <f>+ABR!E51</f>
        <v>2549764</v>
      </c>
      <c r="H51" s="6">
        <f>+MAY!E51</f>
        <v>3179505</v>
      </c>
      <c r="I51" s="6">
        <f>+JUN!E51</f>
        <v>2546999</v>
      </c>
      <c r="J51" s="6">
        <f>+JUL!E51</f>
        <v>3433342</v>
      </c>
      <c r="K51" s="6">
        <f>+AGO!E51</f>
        <v>2675167</v>
      </c>
      <c r="L51" s="6">
        <f>+SEP!E51</f>
        <v>2582596</v>
      </c>
      <c r="M51" s="6">
        <f>+OCT!E51</f>
        <v>2597612</v>
      </c>
      <c r="N51" s="6">
        <f>+NOV!E51</f>
        <v>2597612</v>
      </c>
      <c r="O51" s="6">
        <f>+DIC!E51</f>
        <v>5265413</v>
      </c>
      <c r="P51" s="7" t="e">
        <f t="shared" si="0"/>
        <v>#REF!</v>
      </c>
      <c r="R51" s="47"/>
      <c r="T51" s="66">
        <v>31200745</v>
      </c>
      <c r="U51" s="66" t="e">
        <f t="shared" si="1"/>
        <v>#REF!</v>
      </c>
      <c r="V51" s="1">
        <v>31200745</v>
      </c>
      <c r="W51" s="94" t="e">
        <f t="shared" si="2"/>
        <v>#REF!</v>
      </c>
    </row>
    <row r="52" spans="1:23">
      <c r="A52" s="42"/>
      <c r="C52" s="5" t="s">
        <v>52</v>
      </c>
      <c r="D52" s="6">
        <f>+ENE!E52</f>
        <v>0</v>
      </c>
      <c r="E52" s="6">
        <f>+FEB!E52</f>
        <v>178532</v>
      </c>
      <c r="F52" s="6" t="e">
        <f>+MAR!E52</f>
        <v>#REF!</v>
      </c>
      <c r="G52" s="6">
        <f>+ABR!E52</f>
        <v>155300</v>
      </c>
      <c r="H52" s="6">
        <f>+MAY!E52</f>
        <v>186934</v>
      </c>
      <c r="I52" s="6">
        <f>+JUN!E52</f>
        <v>151691</v>
      </c>
      <c r="J52" s="6">
        <f>+JUL!E52</f>
        <v>204473</v>
      </c>
      <c r="K52" s="6">
        <f>+AGO!E52</f>
        <v>157283</v>
      </c>
      <c r="L52" s="6">
        <f>+SEP!E52</f>
        <v>153810</v>
      </c>
      <c r="M52" s="6">
        <f>+OCT!E52</f>
        <v>152723</v>
      </c>
      <c r="N52" s="6">
        <f>+NOV!E52</f>
        <v>152723</v>
      </c>
      <c r="O52" s="6">
        <f>+DIC!E52</f>
        <v>313588</v>
      </c>
      <c r="P52" s="7" t="e">
        <f t="shared" si="0"/>
        <v>#REF!</v>
      </c>
      <c r="R52" s="47"/>
      <c r="T52" s="66">
        <v>1838123</v>
      </c>
      <c r="U52" s="66" t="e">
        <f t="shared" si="1"/>
        <v>#REF!</v>
      </c>
      <c r="V52" s="1">
        <v>1838123</v>
      </c>
      <c r="W52" s="94" t="e">
        <f t="shared" si="2"/>
        <v>#REF!</v>
      </c>
    </row>
    <row r="53" spans="1:23">
      <c r="A53" s="42"/>
      <c r="C53" s="5" t="s">
        <v>53</v>
      </c>
      <c r="D53" s="6">
        <f>+ENE!E53</f>
        <v>0</v>
      </c>
      <c r="E53" s="6">
        <f>+FEB!E53</f>
        <v>832748</v>
      </c>
      <c r="F53" s="6" t="e">
        <f>+MAR!E53</f>
        <v>#REF!</v>
      </c>
      <c r="G53" s="6">
        <f>+ABR!E53</f>
        <v>709991</v>
      </c>
      <c r="H53" s="6">
        <f>+MAY!E53</f>
        <v>871942</v>
      </c>
      <c r="I53" s="6">
        <f>+JUN!E53</f>
        <v>702484</v>
      </c>
      <c r="J53" s="6">
        <f>+JUL!E53</f>
        <v>946915</v>
      </c>
      <c r="K53" s="6">
        <f>+AGO!E53</f>
        <v>733633</v>
      </c>
      <c r="L53" s="6">
        <f>+SEP!E53</f>
        <v>712297</v>
      </c>
      <c r="M53" s="6">
        <f>+OCT!E53</f>
        <v>712364</v>
      </c>
      <c r="N53" s="6">
        <f>+NOV!E53</f>
        <v>712364</v>
      </c>
      <c r="O53" s="6">
        <f>+DIC!E53</f>
        <v>1452235</v>
      </c>
      <c r="P53" s="7" t="e">
        <f t="shared" si="0"/>
        <v>#REF!</v>
      </c>
      <c r="R53" s="47"/>
      <c r="T53" s="66">
        <v>8567193</v>
      </c>
      <c r="U53" s="66" t="e">
        <f t="shared" si="1"/>
        <v>#REF!</v>
      </c>
      <c r="V53" s="1">
        <v>8567193</v>
      </c>
      <c r="W53" s="94" t="e">
        <f t="shared" si="2"/>
        <v>#REF!</v>
      </c>
    </row>
    <row r="54" spans="1:23">
      <c r="A54" s="42"/>
      <c r="C54" s="5" t="s">
        <v>54</v>
      </c>
      <c r="D54" s="6">
        <f>+ENE!E54</f>
        <v>0</v>
      </c>
      <c r="E54" s="6">
        <f>+FEB!E54</f>
        <v>590915</v>
      </c>
      <c r="F54" s="6" t="e">
        <f>+MAR!E54</f>
        <v>#REF!</v>
      </c>
      <c r="G54" s="6">
        <f>+ABR!E54</f>
        <v>507562</v>
      </c>
      <c r="H54" s="6">
        <f>+MAY!E54</f>
        <v>618727</v>
      </c>
      <c r="I54" s="6">
        <f>+JUN!E54</f>
        <v>495563</v>
      </c>
      <c r="J54" s="6">
        <f>+JUL!E54</f>
        <v>668005</v>
      </c>
      <c r="K54" s="6">
        <f>+AGO!E54</f>
        <v>520583</v>
      </c>
      <c r="L54" s="6">
        <f>+SEP!E54</f>
        <v>502488</v>
      </c>
      <c r="M54" s="6">
        <f>+OCT!E54</f>
        <v>505491</v>
      </c>
      <c r="N54" s="6">
        <f>+NOV!E54</f>
        <v>505491</v>
      </c>
      <c r="O54" s="6">
        <f>+DIC!E54</f>
        <v>1024475</v>
      </c>
      <c r="P54" s="7" t="e">
        <f t="shared" si="0"/>
        <v>#REF!</v>
      </c>
      <c r="R54" s="47"/>
      <c r="T54" s="66">
        <v>6068088</v>
      </c>
      <c r="U54" s="66" t="e">
        <f t="shared" si="1"/>
        <v>#REF!</v>
      </c>
      <c r="V54" s="1">
        <v>6068088</v>
      </c>
      <c r="W54" s="94" t="e">
        <f t="shared" si="2"/>
        <v>#REF!</v>
      </c>
    </row>
    <row r="55" spans="1:23">
      <c r="A55" s="42"/>
      <c r="C55" s="5" t="s">
        <v>55</v>
      </c>
      <c r="D55" s="6">
        <f>+ENE!E55</f>
        <v>0</v>
      </c>
      <c r="E55" s="6">
        <f>+FEB!E55</f>
        <v>564298</v>
      </c>
      <c r="F55" s="6" t="e">
        <f>+MAR!E55</f>
        <v>#REF!</v>
      </c>
      <c r="G55" s="6">
        <f>+ABR!E55</f>
        <v>474330</v>
      </c>
      <c r="H55" s="6">
        <f>+MAY!E55</f>
        <v>590857</v>
      </c>
      <c r="I55" s="6">
        <f>+JUN!E55</f>
        <v>478306</v>
      </c>
      <c r="J55" s="6">
        <f>+JUL!E55</f>
        <v>644740</v>
      </c>
      <c r="K55" s="6">
        <f>+AGO!E55</f>
        <v>497134</v>
      </c>
      <c r="L55" s="6">
        <f>+SEP!E55</f>
        <v>536560</v>
      </c>
      <c r="M55" s="6">
        <f>+OCT!E55</f>
        <v>482722</v>
      </c>
      <c r="N55" s="6">
        <f>+NOV!E55</f>
        <v>482722</v>
      </c>
      <c r="O55" s="6">
        <f>+DIC!E55</f>
        <v>1037549</v>
      </c>
      <c r="P55" s="7" t="e">
        <f t="shared" si="0"/>
        <v>#REF!</v>
      </c>
      <c r="R55" s="47"/>
      <c r="T55" s="66">
        <v>5821713</v>
      </c>
      <c r="U55" s="66" t="e">
        <f t="shared" si="1"/>
        <v>#REF!</v>
      </c>
      <c r="V55" s="1">
        <v>5821713</v>
      </c>
      <c r="W55" s="94" t="e">
        <f t="shared" si="2"/>
        <v>#REF!</v>
      </c>
    </row>
    <row r="56" spans="1:23">
      <c r="A56" s="42"/>
      <c r="C56" s="5" t="s">
        <v>56</v>
      </c>
      <c r="D56" s="6">
        <f>+ENE!E56</f>
        <v>0</v>
      </c>
      <c r="E56" s="6">
        <f>+FEB!E56</f>
        <v>448767</v>
      </c>
      <c r="F56" s="6" t="e">
        <f>+MAR!E56</f>
        <v>#REF!</v>
      </c>
      <c r="G56" s="6">
        <f>+ABR!E56</f>
        <v>386877</v>
      </c>
      <c r="H56" s="6">
        <f>+MAY!E56</f>
        <v>469889</v>
      </c>
      <c r="I56" s="6">
        <f>+JUN!E56</f>
        <v>378519</v>
      </c>
      <c r="J56" s="6">
        <f>+JUL!E56</f>
        <v>510233</v>
      </c>
      <c r="K56" s="6">
        <f>+AGO!E56</f>
        <v>395354</v>
      </c>
      <c r="L56" s="6">
        <f>+SEP!E56</f>
        <v>383808</v>
      </c>
      <c r="M56" s="6">
        <f>+OCT!E56</f>
        <v>383893</v>
      </c>
      <c r="N56" s="6">
        <f>+NOV!E56</f>
        <v>383893</v>
      </c>
      <c r="O56" s="6">
        <f>+DIC!E56</f>
        <v>782511</v>
      </c>
      <c r="P56" s="7" t="e">
        <f t="shared" si="0"/>
        <v>#REF!</v>
      </c>
      <c r="R56" s="47"/>
      <c r="T56" s="66">
        <v>4607245</v>
      </c>
      <c r="U56" s="66" t="e">
        <f t="shared" si="1"/>
        <v>#REF!</v>
      </c>
      <c r="V56" s="1">
        <v>4607245</v>
      </c>
      <c r="W56" s="94" t="e">
        <f t="shared" si="2"/>
        <v>#REF!</v>
      </c>
    </row>
    <row r="57" spans="1:23">
      <c r="A57" s="42"/>
      <c r="C57" s="5" t="s">
        <v>57</v>
      </c>
      <c r="D57" s="6">
        <f>+ENE!E57</f>
        <v>0</v>
      </c>
      <c r="E57" s="6">
        <f>+FEB!E57</f>
        <v>1500664</v>
      </c>
      <c r="F57" s="6" t="e">
        <f>+MAR!E57</f>
        <v>#REF!</v>
      </c>
      <c r="G57" s="6">
        <f>+ABR!E57</f>
        <v>1329464</v>
      </c>
      <c r="H57" s="6">
        <f>+MAY!E57</f>
        <v>1571294</v>
      </c>
      <c r="I57" s="6">
        <f>+JUN!E57</f>
        <v>1248611</v>
      </c>
      <c r="J57" s="6">
        <f>+JUL!E57</f>
        <v>1683151</v>
      </c>
      <c r="K57" s="6">
        <f>+AGO!E57</f>
        <v>1322053</v>
      </c>
      <c r="L57" s="6">
        <f>+SEP!E57</f>
        <v>1266067</v>
      </c>
      <c r="M57" s="6">
        <f>+OCT!E57</f>
        <v>1283726</v>
      </c>
      <c r="N57" s="6">
        <f>+NOV!E57</f>
        <v>1283726</v>
      </c>
      <c r="O57" s="6">
        <f>+DIC!E57</f>
        <v>2581265</v>
      </c>
      <c r="P57" s="7" t="e">
        <f t="shared" si="0"/>
        <v>#REF!</v>
      </c>
      <c r="R57" s="47"/>
      <c r="T57" s="66">
        <v>15324417</v>
      </c>
      <c r="U57" s="66" t="e">
        <f t="shared" si="1"/>
        <v>#REF!</v>
      </c>
      <c r="V57" s="1">
        <v>15324417</v>
      </c>
      <c r="W57" s="94" t="e">
        <f t="shared" si="2"/>
        <v>#REF!</v>
      </c>
    </row>
    <row r="58" spans="1:23">
      <c r="A58" s="42"/>
      <c r="C58" s="5" t="s">
        <v>58</v>
      </c>
      <c r="D58" s="6">
        <f>+ENE!E58</f>
        <v>0</v>
      </c>
      <c r="E58" s="6">
        <f>+FEB!E58</f>
        <v>736714</v>
      </c>
      <c r="F58" s="6" t="e">
        <f>+MAR!E58</f>
        <v>#REF!</v>
      </c>
      <c r="G58" s="6">
        <f>+ABR!E58</f>
        <v>607160</v>
      </c>
      <c r="H58" s="6">
        <f>+MAY!E58</f>
        <v>771389</v>
      </c>
      <c r="I58" s="6">
        <f>+JUN!E58</f>
        <v>629916</v>
      </c>
      <c r="J58" s="6">
        <f>+JUL!E58</f>
        <v>849044</v>
      </c>
      <c r="K58" s="6">
        <f>+AGO!E58</f>
        <v>649030</v>
      </c>
      <c r="L58" s="6">
        <f>+SEP!E58</f>
        <v>638708</v>
      </c>
      <c r="M58" s="6">
        <f>+OCT!E58</f>
        <v>630214</v>
      </c>
      <c r="N58" s="6">
        <f>+NOV!E58</f>
        <v>630214</v>
      </c>
      <c r="O58" s="6">
        <f>+DIC!E58</f>
        <v>1302201</v>
      </c>
      <c r="P58" s="7" t="e">
        <f t="shared" si="0"/>
        <v>#REF!</v>
      </c>
      <c r="R58" s="47"/>
      <c r="T58" s="66">
        <v>7646540</v>
      </c>
      <c r="U58" s="66" t="e">
        <f t="shared" si="1"/>
        <v>#REF!</v>
      </c>
      <c r="V58" s="1">
        <v>7646540</v>
      </c>
      <c r="W58" s="94" t="e">
        <f t="shared" si="2"/>
        <v>#REF!</v>
      </c>
    </row>
    <row r="59" spans="1:23">
      <c r="A59" s="42"/>
      <c r="C59" s="5" t="s">
        <v>83</v>
      </c>
      <c r="D59" s="6">
        <f>+ENE!E59</f>
        <v>0</v>
      </c>
      <c r="E59" s="6">
        <f>+FEB!E59</f>
        <v>283642</v>
      </c>
      <c r="F59" s="6" t="e">
        <f>+MAR!E59</f>
        <v>#REF!</v>
      </c>
      <c r="G59" s="6">
        <f>+ABR!E59</f>
        <v>238057</v>
      </c>
      <c r="H59" s="6">
        <f>+MAY!E59</f>
        <v>296992</v>
      </c>
      <c r="I59" s="6">
        <f>+JUN!E59</f>
        <v>237142</v>
      </c>
      <c r="J59" s="6">
        <f>+JUL!E59</f>
        <v>319665</v>
      </c>
      <c r="K59" s="6">
        <f>+AGO!E59</f>
        <v>249882</v>
      </c>
      <c r="L59" s="6">
        <f>+SEP!E59</f>
        <v>240456</v>
      </c>
      <c r="M59" s="6">
        <f>+OCT!E59</f>
        <v>242638</v>
      </c>
      <c r="N59" s="6">
        <f>+NOV!E59</f>
        <v>242638</v>
      </c>
      <c r="O59" s="6">
        <f>+DIC!E59</f>
        <v>490243</v>
      </c>
      <c r="P59" s="7" t="e">
        <f t="shared" si="0"/>
        <v>#REF!</v>
      </c>
      <c r="R59" s="47"/>
      <c r="T59" s="66">
        <v>2916869</v>
      </c>
      <c r="U59" s="66" t="e">
        <f t="shared" si="1"/>
        <v>#REF!</v>
      </c>
      <c r="V59" s="1">
        <v>2916869</v>
      </c>
      <c r="W59" s="94" t="e">
        <f t="shared" si="2"/>
        <v>#REF!</v>
      </c>
    </row>
    <row r="60" spans="1:23">
      <c r="A60" s="42"/>
      <c r="C60" s="5" t="s">
        <v>59</v>
      </c>
      <c r="D60" s="6">
        <f>+ENE!E60</f>
        <v>0</v>
      </c>
      <c r="E60" s="6">
        <f>+FEB!E60</f>
        <v>2538288</v>
      </c>
      <c r="F60" s="6" t="e">
        <f>+MAR!E60</f>
        <v>#REF!</v>
      </c>
      <c r="G60" s="6">
        <f>+ABR!E60</f>
        <v>2202493</v>
      </c>
      <c r="H60" s="6">
        <f>+MAY!E60</f>
        <v>2657754</v>
      </c>
      <c r="I60" s="6">
        <f>+JUN!E60</f>
        <v>2129041</v>
      </c>
      <c r="J60" s="6">
        <f>+JUL!E60</f>
        <v>2869987</v>
      </c>
      <c r="K60" s="6">
        <f>+AGO!E60</f>
        <v>2236177</v>
      </c>
      <c r="L60" s="6">
        <f>+SEP!E60</f>
        <v>2158804</v>
      </c>
      <c r="M60" s="6">
        <f>+OCT!E60</f>
        <v>2171348</v>
      </c>
      <c r="N60" s="6">
        <f>+NOV!E60</f>
        <v>2171348</v>
      </c>
      <c r="O60" s="6">
        <f>+DIC!E60</f>
        <v>4401382</v>
      </c>
      <c r="P60" s="7" t="e">
        <f t="shared" si="0"/>
        <v>#REF!</v>
      </c>
      <c r="R60" s="47"/>
      <c r="T60" s="66">
        <v>26009523</v>
      </c>
      <c r="U60" s="66" t="e">
        <f t="shared" si="1"/>
        <v>#REF!</v>
      </c>
      <c r="V60" s="1">
        <v>26009523</v>
      </c>
      <c r="W60" s="94" t="e">
        <f t="shared" si="2"/>
        <v>#REF!</v>
      </c>
    </row>
    <row r="61" spans="1:23">
      <c r="A61" s="42"/>
      <c r="C61" s="5" t="s">
        <v>60</v>
      </c>
      <c r="D61" s="6">
        <f>+ENE!E61</f>
        <v>0</v>
      </c>
      <c r="E61" s="6">
        <f>+FEB!E61</f>
        <v>502508</v>
      </c>
      <c r="F61" s="6" t="e">
        <f>+MAR!E61</f>
        <v>#REF!</v>
      </c>
      <c r="G61" s="6">
        <f>+ABR!E61</f>
        <v>444583</v>
      </c>
      <c r="H61" s="6">
        <f>+MAY!E61</f>
        <v>526159</v>
      </c>
      <c r="I61" s="6">
        <f>+JUN!E61</f>
        <v>424026</v>
      </c>
      <c r="J61" s="6">
        <f>+JUL!E61</f>
        <v>571568</v>
      </c>
      <c r="K61" s="6">
        <f>+AGO!E61</f>
        <v>442699</v>
      </c>
      <c r="L61" s="6">
        <f>+SEP!E61</f>
        <v>429950</v>
      </c>
      <c r="M61" s="6">
        <f>+OCT!E61</f>
        <v>429865</v>
      </c>
      <c r="N61" s="6">
        <f>+NOV!E61</f>
        <v>429865</v>
      </c>
      <c r="O61" s="6">
        <f>+DIC!E61</f>
        <v>876584</v>
      </c>
      <c r="P61" s="7" t="e">
        <f t="shared" si="0"/>
        <v>#REF!</v>
      </c>
      <c r="R61" s="47"/>
      <c r="T61" s="66">
        <v>5161354</v>
      </c>
      <c r="U61" s="66" t="e">
        <f t="shared" si="1"/>
        <v>#REF!</v>
      </c>
      <c r="V61" s="1">
        <v>5161354</v>
      </c>
      <c r="W61" s="94" t="e">
        <f t="shared" si="2"/>
        <v>#REF!</v>
      </c>
    </row>
    <row r="62" spans="1:23">
      <c r="A62" s="42"/>
      <c r="C62" s="5" t="s">
        <v>61</v>
      </c>
      <c r="D62" s="6">
        <f>+ENE!E62</f>
        <v>0</v>
      </c>
      <c r="E62" s="6">
        <f>+FEB!E62</f>
        <v>2104129</v>
      </c>
      <c r="F62" s="6" t="e">
        <f>+MAR!E62</f>
        <v>#REF!</v>
      </c>
      <c r="G62" s="6">
        <f>+ABR!E62</f>
        <v>1807897</v>
      </c>
      <c r="H62" s="6">
        <f>+MAY!E62</f>
        <v>2203162</v>
      </c>
      <c r="I62" s="6">
        <f>+JUN!E62</f>
        <v>1802516</v>
      </c>
      <c r="J62" s="6">
        <f>+JUL!E62</f>
        <v>2429667</v>
      </c>
      <c r="K62" s="6">
        <f>+AGO!E62</f>
        <v>1853692</v>
      </c>
      <c r="L62" s="6">
        <f>+SEP!E62</f>
        <v>1827691</v>
      </c>
      <c r="M62" s="6">
        <f>+OCT!E62</f>
        <v>1799952</v>
      </c>
      <c r="N62" s="6">
        <f>+NOV!E62</f>
        <v>1799952</v>
      </c>
      <c r="O62" s="6">
        <f>+DIC!E62</f>
        <v>3726307</v>
      </c>
      <c r="P62" s="7" t="e">
        <f t="shared" si="0"/>
        <v>#REF!</v>
      </c>
      <c r="R62" s="47"/>
      <c r="T62" s="66">
        <v>21770838</v>
      </c>
      <c r="U62" s="66" t="e">
        <f t="shared" si="1"/>
        <v>#REF!</v>
      </c>
      <c r="V62" s="1">
        <v>21770838</v>
      </c>
      <c r="W62" s="94" t="e">
        <f t="shared" si="2"/>
        <v>#REF!</v>
      </c>
    </row>
    <row r="63" spans="1:23">
      <c r="A63" s="42"/>
      <c r="C63" s="5" t="s">
        <v>62</v>
      </c>
      <c r="D63" s="6">
        <f>+ENE!E63</f>
        <v>0</v>
      </c>
      <c r="E63" s="6">
        <f>+FEB!E63</f>
        <v>866422</v>
      </c>
      <c r="F63" s="6" t="e">
        <f>+MAR!E63</f>
        <v>#REF!</v>
      </c>
      <c r="G63" s="6">
        <f>+ABR!E63</f>
        <v>720146</v>
      </c>
      <c r="H63" s="6">
        <f>+MAY!E63</f>
        <v>907201</v>
      </c>
      <c r="I63" s="6">
        <f>+JUN!E63</f>
        <v>736713</v>
      </c>
      <c r="J63" s="6">
        <f>+JUL!E63</f>
        <v>993020</v>
      </c>
      <c r="K63" s="6">
        <f>+AGO!E63</f>
        <v>763299</v>
      </c>
      <c r="L63" s="6">
        <f>+SEP!E63</f>
        <v>746999</v>
      </c>
      <c r="M63" s="6">
        <f>+OCT!E63</f>
        <v>741170</v>
      </c>
      <c r="N63" s="6">
        <f>+NOV!E63</f>
        <v>741170</v>
      </c>
      <c r="O63" s="6">
        <f>+DIC!E63</f>
        <v>1522987</v>
      </c>
      <c r="P63" s="7" t="e">
        <f t="shared" si="0"/>
        <v>#REF!</v>
      </c>
      <c r="R63" s="47"/>
      <c r="T63" s="66">
        <v>8956036</v>
      </c>
      <c r="U63" s="66" t="e">
        <f t="shared" si="1"/>
        <v>#REF!</v>
      </c>
      <c r="V63" s="1">
        <v>8956036</v>
      </c>
      <c r="W63" s="94" t="e">
        <f t="shared" si="2"/>
        <v>#REF!</v>
      </c>
    </row>
    <row r="64" spans="1:23">
      <c r="A64" s="42"/>
      <c r="C64" s="5" t="s">
        <v>63</v>
      </c>
      <c r="D64" s="6">
        <f>+ENE!E64</f>
        <v>0</v>
      </c>
      <c r="E64" s="6">
        <f>+FEB!E64</f>
        <v>610018</v>
      </c>
      <c r="F64" s="6" t="e">
        <f>+MAR!E64</f>
        <v>#REF!</v>
      </c>
      <c r="G64" s="6">
        <f>+ABR!E64</f>
        <v>521311</v>
      </c>
      <c r="H64" s="6">
        <f>+MAY!E64</f>
        <v>638729</v>
      </c>
      <c r="I64" s="6">
        <f>+JUN!E64</f>
        <v>521411</v>
      </c>
      <c r="J64" s="6">
        <f>+JUL!E64</f>
        <v>702832</v>
      </c>
      <c r="K64" s="6">
        <f>+AGO!E64</f>
        <v>537413</v>
      </c>
      <c r="L64" s="6">
        <f>+SEP!E64</f>
        <v>568900</v>
      </c>
      <c r="M64" s="6">
        <f>+OCT!E64</f>
        <v>521833</v>
      </c>
      <c r="N64" s="6">
        <f>+NOV!E64</f>
        <v>521833</v>
      </c>
      <c r="O64" s="6">
        <f>+DIC!E64</f>
        <v>1115912</v>
      </c>
      <c r="P64" s="7" t="e">
        <f t="shared" si="0"/>
        <v>#REF!</v>
      </c>
      <c r="R64" s="47"/>
      <c r="T64" s="66">
        <v>6304414</v>
      </c>
      <c r="U64" s="66" t="e">
        <f t="shared" si="1"/>
        <v>#REF!</v>
      </c>
      <c r="V64" s="1">
        <v>6304414</v>
      </c>
      <c r="W64" s="94" t="e">
        <f t="shared" si="2"/>
        <v>#REF!</v>
      </c>
    </row>
    <row r="65" spans="1:23">
      <c r="A65" s="42"/>
      <c r="C65" s="5" t="s">
        <v>64</v>
      </c>
      <c r="D65" s="6">
        <f>+ENE!E65</f>
        <v>0</v>
      </c>
      <c r="E65" s="6">
        <f>+FEB!E65</f>
        <v>835169</v>
      </c>
      <c r="F65" s="6" t="e">
        <f>+MAR!E65</f>
        <v>#REF!</v>
      </c>
      <c r="G65" s="6">
        <f>+ABR!E65</f>
        <v>693884</v>
      </c>
      <c r="H65" s="6">
        <f>+MAY!E65</f>
        <v>874477</v>
      </c>
      <c r="I65" s="6">
        <f>+JUN!E65</f>
        <v>715174</v>
      </c>
      <c r="J65" s="6">
        <f>+JUL!E65</f>
        <v>963972</v>
      </c>
      <c r="K65" s="6">
        <f>+AGO!E65</f>
        <v>735766</v>
      </c>
      <c r="L65" s="6">
        <f>+SEP!E65</f>
        <v>725158</v>
      </c>
      <c r="M65" s="6">
        <f>+OCT!E65</f>
        <v>714435</v>
      </c>
      <c r="N65" s="6">
        <f>+NOV!E65</f>
        <v>714435</v>
      </c>
      <c r="O65" s="6">
        <f>+DIC!E65</f>
        <v>1478455</v>
      </c>
      <c r="P65" s="7" t="e">
        <f t="shared" si="0"/>
        <v>#REF!</v>
      </c>
      <c r="R65" s="47"/>
      <c r="T65" s="66">
        <v>8669024</v>
      </c>
      <c r="U65" s="66" t="e">
        <f t="shared" si="1"/>
        <v>#REF!</v>
      </c>
      <c r="V65" s="1">
        <v>8669024</v>
      </c>
      <c r="W65" s="94" t="e">
        <f t="shared" si="2"/>
        <v>#REF!</v>
      </c>
    </row>
    <row r="66" spans="1:23">
      <c r="A66" s="42"/>
      <c r="C66" s="5" t="s">
        <v>65</v>
      </c>
      <c r="D66" s="6">
        <f>+ENE!E66</f>
        <v>0</v>
      </c>
      <c r="E66" s="6">
        <f>+FEB!E66</f>
        <v>1633856</v>
      </c>
      <c r="F66" s="6" t="e">
        <f>+MAR!E66</f>
        <v>#REF!</v>
      </c>
      <c r="G66" s="6">
        <f>+ABR!E66</f>
        <v>1442165</v>
      </c>
      <c r="H66" s="6">
        <f>+MAY!E66</f>
        <v>1710755</v>
      </c>
      <c r="I66" s="6">
        <f>+JUN!E66</f>
        <v>1384380</v>
      </c>
      <c r="J66" s="6">
        <f>+JUL!E66</f>
        <v>1866100</v>
      </c>
      <c r="K66" s="6">
        <f>+AGO!E66</f>
        <v>1439392</v>
      </c>
      <c r="L66" s="6">
        <f>+SEP!E66</f>
        <v>1403723</v>
      </c>
      <c r="M66" s="6">
        <f>+OCT!E66</f>
        <v>1397663</v>
      </c>
      <c r="N66" s="6">
        <f>+NOV!E66</f>
        <v>1397663</v>
      </c>
      <c r="O66" s="6">
        <f>+DIC!E66</f>
        <v>2861919</v>
      </c>
      <c r="P66" s="7" t="e">
        <f t="shared" si="0"/>
        <v>#REF!</v>
      </c>
      <c r="R66" s="47"/>
      <c r="T66" s="66">
        <v>16793134</v>
      </c>
      <c r="U66" s="66" t="e">
        <f t="shared" si="1"/>
        <v>#REF!</v>
      </c>
      <c r="V66" s="1">
        <v>16793134</v>
      </c>
      <c r="W66" s="94" t="e">
        <f t="shared" si="2"/>
        <v>#REF!</v>
      </c>
    </row>
    <row r="67" spans="1:23" ht="13.5" thickBot="1">
      <c r="A67" s="42"/>
      <c r="C67" s="5" t="s">
        <v>66</v>
      </c>
      <c r="D67" s="6">
        <f>+ENE!E67</f>
        <v>0</v>
      </c>
      <c r="E67" s="6">
        <f>+FEB!E67</f>
        <v>7604521</v>
      </c>
      <c r="F67" s="6" t="e">
        <f>+MAR!E67</f>
        <v>#REF!</v>
      </c>
      <c r="G67" s="6">
        <f>+ABR!E67</f>
        <v>7244939</v>
      </c>
      <c r="H67" s="6">
        <f>+MAY!E67</f>
        <v>7962434</v>
      </c>
      <c r="I67" s="6">
        <f>+JUN!E67</f>
        <v>6128621</v>
      </c>
      <c r="J67" s="6">
        <f>+JUL!E67</f>
        <v>8261702</v>
      </c>
      <c r="K67" s="6">
        <f>+AGO!E67</f>
        <v>6699419</v>
      </c>
      <c r="L67" s="6">
        <f>+SEP!E67</f>
        <v>6214332</v>
      </c>
      <c r="M67" s="6">
        <f>+OCT!E67</f>
        <v>6505197</v>
      </c>
      <c r="N67" s="6">
        <f>+NOV!E67</f>
        <v>6505197</v>
      </c>
      <c r="O67" s="6">
        <f>+DIC!E67</f>
        <v>12669817</v>
      </c>
      <c r="P67" s="7" t="e">
        <f t="shared" si="0"/>
        <v>#REF!</v>
      </c>
      <c r="R67" s="47"/>
      <c r="T67" s="66">
        <v>76386518</v>
      </c>
      <c r="U67" s="66" t="e">
        <f t="shared" si="1"/>
        <v>#REF!</v>
      </c>
      <c r="V67" s="1">
        <v>76386518</v>
      </c>
      <c r="W67" s="94" t="e">
        <f t="shared" si="2"/>
        <v>#REF!</v>
      </c>
    </row>
    <row r="68" spans="1:23" ht="15.75" customHeight="1">
      <c r="A68" s="42"/>
      <c r="C68" s="8" t="s">
        <v>67</v>
      </c>
      <c r="D68" s="6">
        <f>+ENE!E68</f>
        <v>0</v>
      </c>
      <c r="E68" s="6">
        <f>SUM(E10:E67)</f>
        <v>83430459</v>
      </c>
      <c r="F68" s="6" t="e">
        <f t="shared" ref="F68:P68" si="3">SUM(F10:F67)</f>
        <v>#REF!</v>
      </c>
      <c r="G68" s="6">
        <f t="shared" si="3"/>
        <v>76052498</v>
      </c>
      <c r="H68" s="6">
        <f t="shared" si="3"/>
        <v>87357183</v>
      </c>
      <c r="I68" s="6">
        <f t="shared" si="3"/>
        <v>69667666</v>
      </c>
      <c r="J68" s="6">
        <f t="shared" si="3"/>
        <v>93901607</v>
      </c>
      <c r="K68" s="6">
        <f t="shared" si="3"/>
        <v>73500436</v>
      </c>
      <c r="L68" s="6">
        <f t="shared" si="3"/>
        <v>71822191</v>
      </c>
      <c r="M68" s="6">
        <f t="shared" si="3"/>
        <v>71369605</v>
      </c>
      <c r="N68" s="6">
        <f t="shared" si="3"/>
        <v>71369605</v>
      </c>
      <c r="O68" s="6">
        <f t="shared" si="3"/>
        <v>145138577</v>
      </c>
      <c r="P68" s="6" t="e">
        <f t="shared" si="3"/>
        <v>#REF!</v>
      </c>
      <c r="R68" s="47"/>
    </row>
    <row r="69" spans="1:23" ht="12" customHeight="1" thickBot="1">
      <c r="A69" s="42"/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" t="s">
        <v>9</v>
      </c>
      <c r="R69" s="47"/>
    </row>
    <row r="70" spans="1:23" ht="0.75" customHeight="1" thickBot="1">
      <c r="A70" s="42"/>
      <c r="C70" s="15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R70" s="47"/>
    </row>
    <row r="71" spans="1:23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/>
      <c r="R71" s="47"/>
    </row>
    <row r="72" spans="1:23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3"/>
    </row>
    <row r="73" spans="1:23" ht="13.5" thickTop="1">
      <c r="A73"/>
      <c r="B73"/>
    </row>
    <row r="74" spans="1:23">
      <c r="A74"/>
      <c r="B74"/>
    </row>
    <row r="75" spans="1:23">
      <c r="A75"/>
      <c r="B75"/>
    </row>
    <row r="76" spans="1:23">
      <c r="A76"/>
      <c r="B76"/>
    </row>
    <row r="77" spans="1:23">
      <c r="A77"/>
      <c r="B77"/>
    </row>
    <row r="78" spans="1:23">
      <c r="A78"/>
      <c r="B78"/>
    </row>
    <row r="79" spans="1:23">
      <c r="A79"/>
      <c r="B79"/>
    </row>
    <row r="80" spans="1:23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P2"/>
    <mergeCell ref="C3:P3"/>
    <mergeCell ref="C4:P4"/>
    <mergeCell ref="C5:P5"/>
    <mergeCell ref="C6:P6"/>
  </mergeCells>
  <printOptions horizontalCentered="1" verticalCentered="1"/>
  <pageMargins left="0.21" right="0.22" top="0.28000000000000003" bottom="0.19685039370078741" header="0" footer="0"/>
  <pageSetup scale="65" orientation="landscape" horizontalDpi="300" verticalDpi="300" r:id="rId1"/>
  <headerFooter alignWithMargins="0">
    <oddFooter>FEDERACION.xls&amp;RPágina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pageSetUpPr fitToPage="1"/>
  </sheetPr>
  <dimension ref="A1:Q94"/>
  <sheetViews>
    <sheetView view="pageBreakPreview" zoomScale="75" zoomScaleNormal="75" zoomScaleSheetLayoutView="75" workbookViewId="0">
      <selection activeCell="L10" sqref="D10:L67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7.269531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3" width="18.7265625" style="12" customWidth="1"/>
    <col min="14" max="14" width="19.26953125" style="12" customWidth="1"/>
    <col min="15" max="15" width="3.26953125" style="1" customWidth="1"/>
    <col min="16" max="16" width="1.26953125" style="1" customWidth="1"/>
    <col min="17" max="17" width="12.7265625" style="1" bestFit="1" customWidth="1"/>
    <col min="18" max="16384" width="11.453125" style="1"/>
  </cols>
  <sheetData>
    <row r="1" spans="1:16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9"/>
      <c r="O1" s="45"/>
      <c r="P1" s="46"/>
    </row>
    <row r="2" spans="1:16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P2" s="47"/>
    </row>
    <row r="3" spans="1:16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47"/>
    </row>
    <row r="4" spans="1:16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P4" s="47"/>
    </row>
    <row r="5" spans="1:16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P5" s="47"/>
    </row>
    <row r="6" spans="1:16" ht="15.75" customHeight="1">
      <c r="A6" s="42"/>
      <c r="C6" s="141" t="s">
        <v>166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P6" s="47"/>
    </row>
    <row r="7" spans="1:16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N7" s="1"/>
      <c r="P7" s="47"/>
    </row>
    <row r="8" spans="1:16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117" t="s">
        <v>164</v>
      </c>
      <c r="N8" s="61" t="s">
        <v>10</v>
      </c>
      <c r="P8" s="47"/>
    </row>
    <row r="9" spans="1:16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122" t="s">
        <v>158</v>
      </c>
      <c r="N9" s="63" t="s">
        <v>82</v>
      </c>
      <c r="P9" s="47"/>
    </row>
    <row r="10" spans="1:16">
      <c r="A10" s="42"/>
      <c r="C10" s="5" t="s">
        <v>100</v>
      </c>
      <c r="D10" s="58" t="e">
        <f>+#REF!+#REF!</f>
        <v>#REF!</v>
      </c>
      <c r="E10" s="58" t="e">
        <f>+#REF!+#REF!</f>
        <v>#REF!</v>
      </c>
      <c r="F10" s="96" t="e">
        <f>+#REF!+#REF!</f>
        <v>#REF!</v>
      </c>
      <c r="G10" s="58" t="e">
        <f>+#REF!</f>
        <v>#REF!</v>
      </c>
      <c r="H10" s="58" t="e">
        <f>+#REF!</f>
        <v>#REF!</v>
      </c>
      <c r="I10" s="58" t="e">
        <f>+#REF!+#REF!</f>
        <v>#REF!</v>
      </c>
      <c r="J10" s="60" t="e">
        <f>+#REF!+#REF!</f>
        <v>#REF!</v>
      </c>
      <c r="K10" s="60" t="e">
        <f>+#REF!</f>
        <v>#REF!</v>
      </c>
      <c r="L10" s="60" t="e">
        <f>+#REF!</f>
        <v>#REF!</v>
      </c>
      <c r="M10" s="104"/>
      <c r="N10" s="7" t="e">
        <f>SUM(D10:M10)</f>
        <v>#REF!</v>
      </c>
      <c r="P10" s="47"/>
    </row>
    <row r="11" spans="1:16">
      <c r="A11" s="42"/>
      <c r="C11" s="5" t="s">
        <v>12</v>
      </c>
      <c r="D11" s="58" t="e">
        <f>+#REF!+#REF!</f>
        <v>#REF!</v>
      </c>
      <c r="E11" s="58" t="e">
        <f>+#REF!+#REF!</f>
        <v>#REF!</v>
      </c>
      <c r="F11" s="96" t="e">
        <f>+#REF!+#REF!</f>
        <v>#REF!</v>
      </c>
      <c r="G11" s="58" t="e">
        <f>+#REF!</f>
        <v>#REF!</v>
      </c>
      <c r="H11" s="58" t="e">
        <f>+#REF!</f>
        <v>#REF!</v>
      </c>
      <c r="I11" s="58" t="e">
        <f>+#REF!+#REF!</f>
        <v>#REF!</v>
      </c>
      <c r="J11" s="60" t="e">
        <f>+#REF!+#REF!</f>
        <v>#REF!</v>
      </c>
      <c r="K11" s="60" t="e">
        <f>+#REF!</f>
        <v>#REF!</v>
      </c>
      <c r="L11" s="60" t="e">
        <f>+#REF!</f>
        <v>#REF!</v>
      </c>
      <c r="M11" s="104"/>
      <c r="N11" s="7" t="e">
        <f t="shared" ref="N11:N68" si="0">SUM(D11:M11)</f>
        <v>#REF!</v>
      </c>
      <c r="P11" s="47"/>
    </row>
    <row r="12" spans="1:16">
      <c r="A12" s="42"/>
      <c r="C12" s="5" t="s">
        <v>101</v>
      </c>
      <c r="D12" s="58" t="e">
        <f>+#REF!+#REF!</f>
        <v>#REF!</v>
      </c>
      <c r="E12" s="58" t="e">
        <f>+#REF!+#REF!</f>
        <v>#REF!</v>
      </c>
      <c r="F12" s="96" t="e">
        <f>+#REF!+#REF!</f>
        <v>#REF!</v>
      </c>
      <c r="G12" s="58" t="e">
        <f>+#REF!</f>
        <v>#REF!</v>
      </c>
      <c r="H12" s="58" t="e">
        <f>+#REF!</f>
        <v>#REF!</v>
      </c>
      <c r="I12" s="58" t="e">
        <f>+#REF!+#REF!</f>
        <v>#REF!</v>
      </c>
      <c r="J12" s="60" t="e">
        <f>+#REF!+#REF!</f>
        <v>#REF!</v>
      </c>
      <c r="K12" s="60" t="e">
        <f>+#REF!</f>
        <v>#REF!</v>
      </c>
      <c r="L12" s="60" t="e">
        <f>+#REF!</f>
        <v>#REF!</v>
      </c>
      <c r="M12" s="104"/>
      <c r="N12" s="7" t="e">
        <f t="shared" si="0"/>
        <v>#REF!</v>
      </c>
      <c r="P12" s="47"/>
    </row>
    <row r="13" spans="1:16">
      <c r="A13" s="42"/>
      <c r="C13" s="5" t="s">
        <v>102</v>
      </c>
      <c r="D13" s="58" t="e">
        <f>+#REF!+#REF!</f>
        <v>#REF!</v>
      </c>
      <c r="E13" s="58" t="e">
        <f>+#REF!+#REF!</f>
        <v>#REF!</v>
      </c>
      <c r="F13" s="96" t="e">
        <f>+#REF!+#REF!</f>
        <v>#REF!</v>
      </c>
      <c r="G13" s="58" t="e">
        <f>+#REF!</f>
        <v>#REF!</v>
      </c>
      <c r="H13" s="58" t="e">
        <f>+#REF!</f>
        <v>#REF!</v>
      </c>
      <c r="I13" s="58" t="e">
        <f>+#REF!+#REF!</f>
        <v>#REF!</v>
      </c>
      <c r="J13" s="60" t="e">
        <f>+#REF!+#REF!</f>
        <v>#REF!</v>
      </c>
      <c r="K13" s="60" t="e">
        <f>+#REF!</f>
        <v>#REF!</v>
      </c>
      <c r="L13" s="60" t="e">
        <f>+#REF!</f>
        <v>#REF!</v>
      </c>
      <c r="M13" s="104"/>
      <c r="N13" s="7" t="e">
        <f t="shared" si="0"/>
        <v>#REF!</v>
      </c>
      <c r="P13" s="47"/>
    </row>
    <row r="14" spans="1:16">
      <c r="A14" s="42"/>
      <c r="C14" s="5" t="s">
        <v>103</v>
      </c>
      <c r="D14" s="58" t="e">
        <f>+#REF!+#REF!</f>
        <v>#REF!</v>
      </c>
      <c r="E14" s="58" t="e">
        <f>+#REF!+#REF!</f>
        <v>#REF!</v>
      </c>
      <c r="F14" s="96" t="e">
        <f>+#REF!+#REF!</f>
        <v>#REF!</v>
      </c>
      <c r="G14" s="58" t="e">
        <f>+#REF!</f>
        <v>#REF!</v>
      </c>
      <c r="H14" s="58" t="e">
        <f>+#REF!</f>
        <v>#REF!</v>
      </c>
      <c r="I14" s="58" t="e">
        <f>+#REF!+#REF!</f>
        <v>#REF!</v>
      </c>
      <c r="J14" s="60" t="e">
        <f>+#REF!+#REF!</f>
        <v>#REF!</v>
      </c>
      <c r="K14" s="60" t="e">
        <f>+#REF!</f>
        <v>#REF!</v>
      </c>
      <c r="L14" s="60" t="e">
        <f>+#REF!</f>
        <v>#REF!</v>
      </c>
      <c r="M14" s="104"/>
      <c r="N14" s="7" t="e">
        <f t="shared" si="0"/>
        <v>#REF!</v>
      </c>
      <c r="P14" s="47"/>
    </row>
    <row r="15" spans="1:16">
      <c r="A15" s="42"/>
      <c r="C15" s="5" t="s">
        <v>104</v>
      </c>
      <c r="D15" s="58" t="e">
        <f>+#REF!+#REF!</f>
        <v>#REF!</v>
      </c>
      <c r="E15" s="58" t="e">
        <f>+#REF!+#REF!</f>
        <v>#REF!</v>
      </c>
      <c r="F15" s="96" t="e">
        <f>+#REF!+#REF!</f>
        <v>#REF!</v>
      </c>
      <c r="G15" s="58" t="e">
        <f>+#REF!</f>
        <v>#REF!</v>
      </c>
      <c r="H15" s="58" t="e">
        <f>+#REF!</f>
        <v>#REF!</v>
      </c>
      <c r="I15" s="58" t="e">
        <f>+#REF!+#REF!</f>
        <v>#REF!</v>
      </c>
      <c r="J15" s="60" t="e">
        <f>+#REF!+#REF!</f>
        <v>#REF!</v>
      </c>
      <c r="K15" s="60" t="e">
        <f>+#REF!</f>
        <v>#REF!</v>
      </c>
      <c r="L15" s="60" t="e">
        <f>+#REF!</f>
        <v>#REF!</v>
      </c>
      <c r="M15" s="104"/>
      <c r="N15" s="7" t="e">
        <f t="shared" si="0"/>
        <v>#REF!</v>
      </c>
      <c r="P15" s="47"/>
    </row>
    <row r="16" spans="1:16">
      <c r="A16" s="42"/>
      <c r="C16" s="5" t="s">
        <v>105</v>
      </c>
      <c r="D16" s="58" t="e">
        <f>+#REF!+#REF!</f>
        <v>#REF!</v>
      </c>
      <c r="E16" s="58" t="e">
        <f>+#REF!+#REF!</f>
        <v>#REF!</v>
      </c>
      <c r="F16" s="96" t="e">
        <f>+#REF!+#REF!</f>
        <v>#REF!</v>
      </c>
      <c r="G16" s="58" t="e">
        <f>+#REF!</f>
        <v>#REF!</v>
      </c>
      <c r="H16" s="58" t="e">
        <f>+#REF!</f>
        <v>#REF!</v>
      </c>
      <c r="I16" s="58" t="e">
        <f>+#REF!+#REF!</f>
        <v>#REF!</v>
      </c>
      <c r="J16" s="60" t="e">
        <f>+#REF!+#REF!</f>
        <v>#REF!</v>
      </c>
      <c r="K16" s="60" t="e">
        <f>+#REF!</f>
        <v>#REF!</v>
      </c>
      <c r="L16" s="60" t="e">
        <f>+#REF!</f>
        <v>#REF!</v>
      </c>
      <c r="M16" s="104"/>
      <c r="N16" s="7" t="e">
        <f t="shared" si="0"/>
        <v>#REF!</v>
      </c>
      <c r="P16" s="47"/>
    </row>
    <row r="17" spans="1:16">
      <c r="A17" s="42"/>
      <c r="C17" s="5" t="s">
        <v>18</v>
      </c>
      <c r="D17" s="58" t="e">
        <f>+#REF!+#REF!</f>
        <v>#REF!</v>
      </c>
      <c r="E17" s="58" t="e">
        <f>+#REF!+#REF!</f>
        <v>#REF!</v>
      </c>
      <c r="F17" s="96" t="e">
        <f>+#REF!+#REF!</f>
        <v>#REF!</v>
      </c>
      <c r="G17" s="58" t="e">
        <f>+#REF!</f>
        <v>#REF!</v>
      </c>
      <c r="H17" s="58" t="e">
        <f>+#REF!</f>
        <v>#REF!</v>
      </c>
      <c r="I17" s="58" t="e">
        <f>+#REF!+#REF!</f>
        <v>#REF!</v>
      </c>
      <c r="J17" s="60" t="e">
        <f>+#REF!+#REF!</f>
        <v>#REF!</v>
      </c>
      <c r="K17" s="60" t="e">
        <f>+#REF!</f>
        <v>#REF!</v>
      </c>
      <c r="L17" s="60" t="e">
        <f>+#REF!</f>
        <v>#REF!</v>
      </c>
      <c r="M17" s="104"/>
      <c r="N17" s="7" t="e">
        <f t="shared" si="0"/>
        <v>#REF!</v>
      </c>
      <c r="P17" s="47"/>
    </row>
    <row r="18" spans="1:16">
      <c r="A18" s="42"/>
      <c r="C18" s="5" t="s">
        <v>19</v>
      </c>
      <c r="D18" s="58" t="e">
        <f>+#REF!+#REF!</f>
        <v>#REF!</v>
      </c>
      <c r="E18" s="58" t="e">
        <f>+#REF!+#REF!</f>
        <v>#REF!</v>
      </c>
      <c r="F18" s="96" t="e">
        <f>+#REF!+#REF!</f>
        <v>#REF!</v>
      </c>
      <c r="G18" s="58" t="e">
        <f>+#REF!</f>
        <v>#REF!</v>
      </c>
      <c r="H18" s="58" t="e">
        <f>+#REF!</f>
        <v>#REF!</v>
      </c>
      <c r="I18" s="58" t="e">
        <f>+#REF!+#REF!</f>
        <v>#REF!</v>
      </c>
      <c r="J18" s="60" t="e">
        <f>+#REF!+#REF!</f>
        <v>#REF!</v>
      </c>
      <c r="K18" s="60" t="e">
        <f>+#REF!</f>
        <v>#REF!</v>
      </c>
      <c r="L18" s="60" t="e">
        <f>+#REF!</f>
        <v>#REF!</v>
      </c>
      <c r="M18" s="104"/>
      <c r="N18" s="7" t="e">
        <f t="shared" si="0"/>
        <v>#REF!</v>
      </c>
      <c r="P18" s="47"/>
    </row>
    <row r="19" spans="1:16">
      <c r="A19" s="42"/>
      <c r="C19" s="5" t="s">
        <v>106</v>
      </c>
      <c r="D19" s="58" t="e">
        <f>+#REF!+#REF!</f>
        <v>#REF!</v>
      </c>
      <c r="E19" s="58" t="e">
        <f>+#REF!+#REF!</f>
        <v>#REF!</v>
      </c>
      <c r="F19" s="96" t="e">
        <f>+#REF!+#REF!</f>
        <v>#REF!</v>
      </c>
      <c r="G19" s="58" t="e">
        <f>+#REF!</f>
        <v>#REF!</v>
      </c>
      <c r="H19" s="58" t="e">
        <f>+#REF!</f>
        <v>#REF!</v>
      </c>
      <c r="I19" s="58" t="e">
        <f>+#REF!+#REF!</f>
        <v>#REF!</v>
      </c>
      <c r="J19" s="60" t="e">
        <f>+#REF!+#REF!</f>
        <v>#REF!</v>
      </c>
      <c r="K19" s="60" t="e">
        <f>+#REF!</f>
        <v>#REF!</v>
      </c>
      <c r="L19" s="60" t="e">
        <f>+#REF!</f>
        <v>#REF!</v>
      </c>
      <c r="M19" s="104"/>
      <c r="N19" s="7" t="e">
        <f t="shared" si="0"/>
        <v>#REF!</v>
      </c>
      <c r="P19" s="47"/>
    </row>
    <row r="20" spans="1:16">
      <c r="A20" s="42"/>
      <c r="C20" s="5" t="s">
        <v>107</v>
      </c>
      <c r="D20" s="58" t="e">
        <f>+#REF!+#REF!</f>
        <v>#REF!</v>
      </c>
      <c r="E20" s="58" t="e">
        <f>+#REF!+#REF!</f>
        <v>#REF!</v>
      </c>
      <c r="F20" s="96" t="e">
        <f>+#REF!+#REF!</f>
        <v>#REF!</v>
      </c>
      <c r="G20" s="58" t="e">
        <f>+#REF!</f>
        <v>#REF!</v>
      </c>
      <c r="H20" s="58" t="e">
        <f>+#REF!</f>
        <v>#REF!</v>
      </c>
      <c r="I20" s="58" t="e">
        <f>+#REF!+#REF!</f>
        <v>#REF!</v>
      </c>
      <c r="J20" s="60" t="e">
        <f>+#REF!+#REF!</f>
        <v>#REF!</v>
      </c>
      <c r="K20" s="60" t="e">
        <f>+#REF!</f>
        <v>#REF!</v>
      </c>
      <c r="L20" s="60" t="e">
        <f>+#REF!</f>
        <v>#REF!</v>
      </c>
      <c r="M20" s="104"/>
      <c r="N20" s="7" t="e">
        <f t="shared" si="0"/>
        <v>#REF!</v>
      </c>
      <c r="P20" s="47"/>
    </row>
    <row r="21" spans="1:16">
      <c r="A21" s="42"/>
      <c r="C21" s="5" t="s">
        <v>20</v>
      </c>
      <c r="D21" s="58" t="e">
        <f>+#REF!+#REF!</f>
        <v>#REF!</v>
      </c>
      <c r="E21" s="58" t="e">
        <f>+#REF!+#REF!</f>
        <v>#REF!</v>
      </c>
      <c r="F21" s="96" t="e">
        <f>+#REF!+#REF!</f>
        <v>#REF!</v>
      </c>
      <c r="G21" s="58" t="e">
        <f>+#REF!</f>
        <v>#REF!</v>
      </c>
      <c r="H21" s="58" t="e">
        <f>+#REF!</f>
        <v>#REF!</v>
      </c>
      <c r="I21" s="58" t="e">
        <f>+#REF!+#REF!</f>
        <v>#REF!</v>
      </c>
      <c r="J21" s="60" t="e">
        <f>+#REF!+#REF!</f>
        <v>#REF!</v>
      </c>
      <c r="K21" s="60" t="e">
        <f>+#REF!</f>
        <v>#REF!</v>
      </c>
      <c r="L21" s="60" t="e">
        <f>+#REF!</f>
        <v>#REF!</v>
      </c>
      <c r="M21" s="104"/>
      <c r="N21" s="7" t="e">
        <f t="shared" si="0"/>
        <v>#REF!</v>
      </c>
      <c r="P21" s="47"/>
    </row>
    <row r="22" spans="1:16">
      <c r="A22" s="42"/>
      <c r="C22" s="5" t="s">
        <v>22</v>
      </c>
      <c r="D22" s="58" t="e">
        <f>+#REF!+#REF!</f>
        <v>#REF!</v>
      </c>
      <c r="E22" s="58" t="e">
        <f>+#REF!+#REF!</f>
        <v>#REF!</v>
      </c>
      <c r="F22" s="96" t="e">
        <f>+#REF!+#REF!</f>
        <v>#REF!</v>
      </c>
      <c r="G22" s="58" t="e">
        <f>+#REF!</f>
        <v>#REF!</v>
      </c>
      <c r="H22" s="58" t="e">
        <f>+#REF!</f>
        <v>#REF!</v>
      </c>
      <c r="I22" s="58" t="e">
        <f>+#REF!+#REF!</f>
        <v>#REF!</v>
      </c>
      <c r="J22" s="60" t="e">
        <f>+#REF!+#REF!</f>
        <v>#REF!</v>
      </c>
      <c r="K22" s="60" t="e">
        <f>+#REF!</f>
        <v>#REF!</v>
      </c>
      <c r="L22" s="60" t="e">
        <f>+#REF!</f>
        <v>#REF!</v>
      </c>
      <c r="M22" s="104"/>
      <c r="N22" s="7" t="e">
        <f t="shared" si="0"/>
        <v>#REF!</v>
      </c>
      <c r="P22" s="47"/>
    </row>
    <row r="23" spans="1:16">
      <c r="A23" s="42"/>
      <c r="C23" s="5" t="s">
        <v>108</v>
      </c>
      <c r="D23" s="58" t="e">
        <f>+#REF!+#REF!</f>
        <v>#REF!</v>
      </c>
      <c r="E23" s="58" t="e">
        <f>+#REF!+#REF!</f>
        <v>#REF!</v>
      </c>
      <c r="F23" s="96" t="e">
        <f>+#REF!+#REF!</f>
        <v>#REF!</v>
      </c>
      <c r="G23" s="58" t="e">
        <f>+#REF!</f>
        <v>#REF!</v>
      </c>
      <c r="H23" s="58" t="e">
        <f>+#REF!</f>
        <v>#REF!</v>
      </c>
      <c r="I23" s="58" t="e">
        <f>+#REF!+#REF!</f>
        <v>#REF!</v>
      </c>
      <c r="J23" s="60" t="e">
        <f>+#REF!+#REF!</f>
        <v>#REF!</v>
      </c>
      <c r="K23" s="60" t="e">
        <f>+#REF!</f>
        <v>#REF!</v>
      </c>
      <c r="L23" s="60" t="e">
        <f>+#REF!</f>
        <v>#REF!</v>
      </c>
      <c r="M23" s="104"/>
      <c r="N23" s="7" t="e">
        <f t="shared" si="0"/>
        <v>#REF!</v>
      </c>
      <c r="P23" s="47"/>
    </row>
    <row r="24" spans="1:16">
      <c r="A24" s="42"/>
      <c r="C24" s="5" t="s">
        <v>109</v>
      </c>
      <c r="D24" s="58" t="e">
        <f>+#REF!+#REF!</f>
        <v>#REF!</v>
      </c>
      <c r="E24" s="58" t="e">
        <f>+#REF!+#REF!</f>
        <v>#REF!</v>
      </c>
      <c r="F24" s="96" t="e">
        <f>+#REF!+#REF!</f>
        <v>#REF!</v>
      </c>
      <c r="G24" s="58" t="e">
        <f>+#REF!</f>
        <v>#REF!</v>
      </c>
      <c r="H24" s="58" t="e">
        <f>+#REF!</f>
        <v>#REF!</v>
      </c>
      <c r="I24" s="58" t="e">
        <f>+#REF!+#REF!</f>
        <v>#REF!</v>
      </c>
      <c r="J24" s="60" t="e">
        <f>+#REF!+#REF!</f>
        <v>#REF!</v>
      </c>
      <c r="K24" s="60" t="e">
        <f>+#REF!</f>
        <v>#REF!</v>
      </c>
      <c r="L24" s="60" t="e">
        <f>+#REF!</f>
        <v>#REF!</v>
      </c>
      <c r="M24" s="104"/>
      <c r="N24" s="7" t="e">
        <f t="shared" si="0"/>
        <v>#REF!</v>
      </c>
      <c r="P24" s="47"/>
    </row>
    <row r="25" spans="1:16">
      <c r="A25" s="42"/>
      <c r="C25" s="5" t="s">
        <v>110</v>
      </c>
      <c r="D25" s="58" t="e">
        <f>+#REF!+#REF!</f>
        <v>#REF!</v>
      </c>
      <c r="E25" s="58" t="e">
        <f>+#REF!+#REF!</f>
        <v>#REF!</v>
      </c>
      <c r="F25" s="96" t="e">
        <f>+#REF!+#REF!</f>
        <v>#REF!</v>
      </c>
      <c r="G25" s="58" t="e">
        <f>+#REF!</f>
        <v>#REF!</v>
      </c>
      <c r="H25" s="58" t="e">
        <f>+#REF!</f>
        <v>#REF!</v>
      </c>
      <c r="I25" s="58" t="e">
        <f>+#REF!+#REF!</f>
        <v>#REF!</v>
      </c>
      <c r="J25" s="60" t="e">
        <f>+#REF!+#REF!</f>
        <v>#REF!</v>
      </c>
      <c r="K25" s="60" t="e">
        <f>+#REF!</f>
        <v>#REF!</v>
      </c>
      <c r="L25" s="60" t="e">
        <f>+#REF!</f>
        <v>#REF!</v>
      </c>
      <c r="M25" s="104"/>
      <c r="N25" s="7" t="e">
        <f t="shared" si="0"/>
        <v>#REF!</v>
      </c>
      <c r="P25" s="47"/>
    </row>
    <row r="26" spans="1:16">
      <c r="A26" s="42"/>
      <c r="C26" s="5" t="s">
        <v>27</v>
      </c>
      <c r="D26" s="58" t="e">
        <f>+#REF!+#REF!</f>
        <v>#REF!</v>
      </c>
      <c r="E26" s="58" t="e">
        <f>+#REF!+#REF!</f>
        <v>#REF!</v>
      </c>
      <c r="F26" s="96" t="e">
        <f>+#REF!+#REF!</f>
        <v>#REF!</v>
      </c>
      <c r="G26" s="58" t="e">
        <f>+#REF!</f>
        <v>#REF!</v>
      </c>
      <c r="H26" s="58" t="e">
        <f>+#REF!</f>
        <v>#REF!</v>
      </c>
      <c r="I26" s="58" t="e">
        <f>+#REF!+#REF!</f>
        <v>#REF!</v>
      </c>
      <c r="J26" s="60" t="e">
        <f>+#REF!+#REF!</f>
        <v>#REF!</v>
      </c>
      <c r="K26" s="60" t="e">
        <f>+#REF!</f>
        <v>#REF!</v>
      </c>
      <c r="L26" s="60" t="e">
        <f>+#REF!</f>
        <v>#REF!</v>
      </c>
      <c r="M26" s="104"/>
      <c r="N26" s="7" t="e">
        <f t="shared" si="0"/>
        <v>#REF!</v>
      </c>
      <c r="P26" s="47"/>
    </row>
    <row r="27" spans="1:16">
      <c r="A27" s="42"/>
      <c r="C27" s="5" t="s">
        <v>28</v>
      </c>
      <c r="D27" s="58" t="e">
        <f>+#REF!+#REF!</f>
        <v>#REF!</v>
      </c>
      <c r="E27" s="58" t="e">
        <f>+#REF!+#REF!</f>
        <v>#REF!</v>
      </c>
      <c r="F27" s="96" t="e">
        <f>+#REF!+#REF!</f>
        <v>#REF!</v>
      </c>
      <c r="G27" s="58" t="e">
        <f>+#REF!</f>
        <v>#REF!</v>
      </c>
      <c r="H27" s="58" t="e">
        <f>+#REF!</f>
        <v>#REF!</v>
      </c>
      <c r="I27" s="58" t="e">
        <f>+#REF!+#REF!</f>
        <v>#REF!</v>
      </c>
      <c r="J27" s="60" t="e">
        <f>+#REF!+#REF!</f>
        <v>#REF!</v>
      </c>
      <c r="K27" s="60" t="e">
        <f>+#REF!</f>
        <v>#REF!</v>
      </c>
      <c r="L27" s="60" t="e">
        <f>+#REF!</f>
        <v>#REF!</v>
      </c>
      <c r="M27" s="104"/>
      <c r="N27" s="7" t="e">
        <f t="shared" si="0"/>
        <v>#REF!</v>
      </c>
      <c r="P27" s="47"/>
    </row>
    <row r="28" spans="1:16">
      <c r="A28" s="42"/>
      <c r="C28" s="5" t="s">
        <v>111</v>
      </c>
      <c r="D28" s="58" t="e">
        <f>+#REF!+#REF!</f>
        <v>#REF!</v>
      </c>
      <c r="E28" s="58" t="e">
        <f>+#REF!+#REF!</f>
        <v>#REF!</v>
      </c>
      <c r="F28" s="96" t="e">
        <f>+#REF!+#REF!</f>
        <v>#REF!</v>
      </c>
      <c r="G28" s="58" t="e">
        <f>+#REF!</f>
        <v>#REF!</v>
      </c>
      <c r="H28" s="58" t="e">
        <f>+#REF!</f>
        <v>#REF!</v>
      </c>
      <c r="I28" s="58" t="e">
        <f>+#REF!+#REF!</f>
        <v>#REF!</v>
      </c>
      <c r="J28" s="60" t="e">
        <f>+#REF!+#REF!</f>
        <v>#REF!</v>
      </c>
      <c r="K28" s="60" t="e">
        <f>+#REF!</f>
        <v>#REF!</v>
      </c>
      <c r="L28" s="60" t="e">
        <f>+#REF!</f>
        <v>#REF!</v>
      </c>
      <c r="M28" s="104"/>
      <c r="N28" s="7" t="e">
        <f t="shared" si="0"/>
        <v>#REF!</v>
      </c>
      <c r="P28" s="47"/>
    </row>
    <row r="29" spans="1:16">
      <c r="A29" s="42"/>
      <c r="C29" s="5" t="s">
        <v>112</v>
      </c>
      <c r="D29" s="58" t="e">
        <f>+#REF!+#REF!</f>
        <v>#REF!</v>
      </c>
      <c r="E29" s="58" t="e">
        <f>+#REF!+#REF!</f>
        <v>#REF!</v>
      </c>
      <c r="F29" s="96" t="e">
        <f>+#REF!+#REF!</f>
        <v>#REF!</v>
      </c>
      <c r="G29" s="58" t="e">
        <f>+#REF!</f>
        <v>#REF!</v>
      </c>
      <c r="H29" s="58" t="e">
        <f>+#REF!</f>
        <v>#REF!</v>
      </c>
      <c r="I29" s="58" t="e">
        <f>+#REF!+#REF!</f>
        <v>#REF!</v>
      </c>
      <c r="J29" s="60" t="e">
        <f>+#REF!+#REF!</f>
        <v>#REF!</v>
      </c>
      <c r="K29" s="60" t="e">
        <f>+#REF!</f>
        <v>#REF!</v>
      </c>
      <c r="L29" s="60" t="e">
        <f>+#REF!</f>
        <v>#REF!</v>
      </c>
      <c r="M29" s="104"/>
      <c r="N29" s="7" t="e">
        <f t="shared" si="0"/>
        <v>#REF!</v>
      </c>
      <c r="P29" s="47"/>
    </row>
    <row r="30" spans="1:16">
      <c r="A30" s="42"/>
      <c r="C30" s="5" t="s">
        <v>113</v>
      </c>
      <c r="D30" s="58" t="e">
        <f>+#REF!+#REF!</f>
        <v>#REF!</v>
      </c>
      <c r="E30" s="58" t="e">
        <f>+#REF!+#REF!</f>
        <v>#REF!</v>
      </c>
      <c r="F30" s="96" t="e">
        <f>+#REF!+#REF!</f>
        <v>#REF!</v>
      </c>
      <c r="G30" s="58" t="e">
        <f>+#REF!</f>
        <v>#REF!</v>
      </c>
      <c r="H30" s="58" t="e">
        <f>+#REF!</f>
        <v>#REF!</v>
      </c>
      <c r="I30" s="58" t="e">
        <f>+#REF!+#REF!</f>
        <v>#REF!</v>
      </c>
      <c r="J30" s="60" t="e">
        <f>+#REF!+#REF!</f>
        <v>#REF!</v>
      </c>
      <c r="K30" s="60" t="e">
        <f>+#REF!</f>
        <v>#REF!</v>
      </c>
      <c r="L30" s="60" t="e">
        <f>+#REF!</f>
        <v>#REF!</v>
      </c>
      <c r="M30" s="104"/>
      <c r="N30" s="7" t="e">
        <f t="shared" si="0"/>
        <v>#REF!</v>
      </c>
      <c r="P30" s="47"/>
    </row>
    <row r="31" spans="1:16">
      <c r="A31" s="42"/>
      <c r="C31" s="5" t="s">
        <v>32</v>
      </c>
      <c r="D31" s="58" t="e">
        <f>+#REF!+#REF!</f>
        <v>#REF!</v>
      </c>
      <c r="E31" s="58" t="e">
        <f>+#REF!+#REF!</f>
        <v>#REF!</v>
      </c>
      <c r="F31" s="96" t="e">
        <f>+#REF!+#REF!</f>
        <v>#REF!</v>
      </c>
      <c r="G31" s="58" t="e">
        <f>+#REF!</f>
        <v>#REF!</v>
      </c>
      <c r="H31" s="58" t="e">
        <f>+#REF!</f>
        <v>#REF!</v>
      </c>
      <c r="I31" s="58" t="e">
        <f>+#REF!+#REF!</f>
        <v>#REF!</v>
      </c>
      <c r="J31" s="60" t="e">
        <f>+#REF!+#REF!</f>
        <v>#REF!</v>
      </c>
      <c r="K31" s="60" t="e">
        <f>+#REF!</f>
        <v>#REF!</v>
      </c>
      <c r="L31" s="60" t="e">
        <f>+#REF!</f>
        <v>#REF!</v>
      </c>
      <c r="M31" s="104"/>
      <c r="N31" s="7" t="e">
        <f t="shared" si="0"/>
        <v>#REF!</v>
      </c>
      <c r="P31" s="47"/>
    </row>
    <row r="32" spans="1:16">
      <c r="A32" s="42"/>
      <c r="C32" s="5" t="s">
        <v>33</v>
      </c>
      <c r="D32" s="58" t="e">
        <f>+#REF!+#REF!</f>
        <v>#REF!</v>
      </c>
      <c r="E32" s="58" t="e">
        <f>+#REF!+#REF!</f>
        <v>#REF!</v>
      </c>
      <c r="F32" s="96" t="e">
        <f>+#REF!+#REF!</f>
        <v>#REF!</v>
      </c>
      <c r="G32" s="58" t="e">
        <f>+#REF!</f>
        <v>#REF!</v>
      </c>
      <c r="H32" s="58" t="e">
        <f>+#REF!</f>
        <v>#REF!</v>
      </c>
      <c r="I32" s="58" t="e">
        <f>+#REF!+#REF!</f>
        <v>#REF!</v>
      </c>
      <c r="J32" s="60" t="e">
        <f>+#REF!+#REF!</f>
        <v>#REF!</v>
      </c>
      <c r="K32" s="60" t="e">
        <f>+#REF!</f>
        <v>#REF!</v>
      </c>
      <c r="L32" s="60" t="e">
        <f>+#REF!</f>
        <v>#REF!</v>
      </c>
      <c r="M32" s="104"/>
      <c r="N32" s="7" t="e">
        <f t="shared" si="0"/>
        <v>#REF!</v>
      </c>
      <c r="P32" s="47"/>
    </row>
    <row r="33" spans="1:16">
      <c r="A33" s="42"/>
      <c r="C33" s="5" t="s">
        <v>34</v>
      </c>
      <c r="D33" s="58" t="e">
        <f>+#REF!+#REF!</f>
        <v>#REF!</v>
      </c>
      <c r="E33" s="58" t="e">
        <f>+#REF!+#REF!</f>
        <v>#REF!</v>
      </c>
      <c r="F33" s="96" t="e">
        <f>+#REF!+#REF!</f>
        <v>#REF!</v>
      </c>
      <c r="G33" s="58" t="e">
        <f>+#REF!</f>
        <v>#REF!</v>
      </c>
      <c r="H33" s="58" t="e">
        <f>+#REF!</f>
        <v>#REF!</v>
      </c>
      <c r="I33" s="58" t="e">
        <f>+#REF!+#REF!</f>
        <v>#REF!</v>
      </c>
      <c r="J33" s="60" t="e">
        <f>+#REF!+#REF!</f>
        <v>#REF!</v>
      </c>
      <c r="K33" s="60" t="e">
        <f>+#REF!</f>
        <v>#REF!</v>
      </c>
      <c r="L33" s="60" t="e">
        <f>+#REF!</f>
        <v>#REF!</v>
      </c>
      <c r="M33" s="104">
        <v>156296</v>
      </c>
      <c r="N33" s="7" t="e">
        <f t="shared" si="0"/>
        <v>#REF!</v>
      </c>
      <c r="P33" s="47"/>
    </row>
    <row r="34" spans="1:16">
      <c r="A34" s="42"/>
      <c r="C34" s="5" t="s">
        <v>114</v>
      </c>
      <c r="D34" s="58" t="e">
        <f>+#REF!+#REF!</f>
        <v>#REF!</v>
      </c>
      <c r="E34" s="58" t="e">
        <f>+#REF!+#REF!</f>
        <v>#REF!</v>
      </c>
      <c r="F34" s="96" t="e">
        <f>+#REF!+#REF!</f>
        <v>#REF!</v>
      </c>
      <c r="G34" s="58" t="e">
        <f>+#REF!</f>
        <v>#REF!</v>
      </c>
      <c r="H34" s="58" t="e">
        <f>+#REF!</f>
        <v>#REF!</v>
      </c>
      <c r="I34" s="58" t="e">
        <f>+#REF!+#REF!</f>
        <v>#REF!</v>
      </c>
      <c r="J34" s="60" t="e">
        <f>+#REF!+#REF!</f>
        <v>#REF!</v>
      </c>
      <c r="K34" s="60" t="e">
        <f>+#REF!</f>
        <v>#REF!</v>
      </c>
      <c r="L34" s="60" t="e">
        <f>+#REF!</f>
        <v>#REF!</v>
      </c>
      <c r="M34" s="104"/>
      <c r="N34" s="7" t="e">
        <f t="shared" si="0"/>
        <v>#REF!</v>
      </c>
      <c r="P34" s="47"/>
    </row>
    <row r="35" spans="1:16">
      <c r="A35" s="42"/>
      <c r="C35" s="5" t="s">
        <v>36</v>
      </c>
      <c r="D35" s="58" t="e">
        <f>+#REF!+#REF!</f>
        <v>#REF!</v>
      </c>
      <c r="E35" s="58" t="e">
        <f>+#REF!+#REF!</f>
        <v>#REF!</v>
      </c>
      <c r="F35" s="96" t="e">
        <f>+#REF!+#REF!</f>
        <v>#REF!</v>
      </c>
      <c r="G35" s="58" t="e">
        <f>+#REF!</f>
        <v>#REF!</v>
      </c>
      <c r="H35" s="58" t="e">
        <f>+#REF!</f>
        <v>#REF!</v>
      </c>
      <c r="I35" s="58" t="e">
        <f>+#REF!+#REF!</f>
        <v>#REF!</v>
      </c>
      <c r="J35" s="60" t="e">
        <f>+#REF!+#REF!</f>
        <v>#REF!</v>
      </c>
      <c r="K35" s="60" t="e">
        <f>+#REF!</f>
        <v>#REF!</v>
      </c>
      <c r="L35" s="60" t="e">
        <f>+#REF!</f>
        <v>#REF!</v>
      </c>
      <c r="M35" s="104">
        <v>909025</v>
      </c>
      <c r="N35" s="7" t="e">
        <f t="shared" si="0"/>
        <v>#REF!</v>
      </c>
      <c r="P35" s="47"/>
    </row>
    <row r="36" spans="1:16">
      <c r="A36" s="42"/>
      <c r="C36" s="5" t="s">
        <v>37</v>
      </c>
      <c r="D36" s="58" t="e">
        <f>+#REF!+#REF!</f>
        <v>#REF!</v>
      </c>
      <c r="E36" s="58" t="e">
        <f>+#REF!+#REF!</f>
        <v>#REF!</v>
      </c>
      <c r="F36" s="96" t="e">
        <f>+#REF!+#REF!</f>
        <v>#REF!</v>
      </c>
      <c r="G36" s="58" t="e">
        <f>+#REF!</f>
        <v>#REF!</v>
      </c>
      <c r="H36" s="58" t="e">
        <f>+#REF!</f>
        <v>#REF!</v>
      </c>
      <c r="I36" s="58" t="e">
        <f>+#REF!+#REF!</f>
        <v>#REF!</v>
      </c>
      <c r="J36" s="60" t="e">
        <f>+#REF!+#REF!</f>
        <v>#REF!</v>
      </c>
      <c r="K36" s="60" t="e">
        <f>+#REF!</f>
        <v>#REF!</v>
      </c>
      <c r="L36" s="60" t="e">
        <f>+#REF!</f>
        <v>#REF!</v>
      </c>
      <c r="M36" s="104"/>
      <c r="N36" s="7" t="e">
        <f t="shared" si="0"/>
        <v>#REF!</v>
      </c>
      <c r="P36" s="47"/>
    </row>
    <row r="37" spans="1:16">
      <c r="A37" s="42"/>
      <c r="C37" s="5" t="s">
        <v>38</v>
      </c>
      <c r="D37" s="58" t="e">
        <f>+#REF!+#REF!</f>
        <v>#REF!</v>
      </c>
      <c r="E37" s="58" t="e">
        <f>+#REF!+#REF!</f>
        <v>#REF!</v>
      </c>
      <c r="F37" s="96" t="e">
        <f>+#REF!+#REF!</f>
        <v>#REF!</v>
      </c>
      <c r="G37" s="58" t="e">
        <f>+#REF!</f>
        <v>#REF!</v>
      </c>
      <c r="H37" s="58" t="e">
        <f>+#REF!</f>
        <v>#REF!</v>
      </c>
      <c r="I37" s="58" t="e">
        <f>+#REF!+#REF!</f>
        <v>#REF!</v>
      </c>
      <c r="J37" s="60" t="e">
        <f>+#REF!+#REF!</f>
        <v>#REF!</v>
      </c>
      <c r="K37" s="60" t="e">
        <f>+#REF!</f>
        <v>#REF!</v>
      </c>
      <c r="L37" s="60" t="e">
        <f>+#REF!</f>
        <v>#REF!</v>
      </c>
      <c r="M37" s="104"/>
      <c r="N37" s="7" t="e">
        <f t="shared" si="0"/>
        <v>#REF!</v>
      </c>
      <c r="P37" s="47"/>
    </row>
    <row r="38" spans="1:16">
      <c r="A38" s="42"/>
      <c r="C38" s="5" t="s">
        <v>39</v>
      </c>
      <c r="D38" s="58" t="e">
        <f>+#REF!+#REF!</f>
        <v>#REF!</v>
      </c>
      <c r="E38" s="58" t="e">
        <f>+#REF!+#REF!</f>
        <v>#REF!</v>
      </c>
      <c r="F38" s="96" t="e">
        <f>+#REF!+#REF!</f>
        <v>#REF!</v>
      </c>
      <c r="G38" s="58" t="e">
        <f>+#REF!</f>
        <v>#REF!</v>
      </c>
      <c r="H38" s="58" t="e">
        <f>+#REF!</f>
        <v>#REF!</v>
      </c>
      <c r="I38" s="58" t="e">
        <f>+#REF!+#REF!</f>
        <v>#REF!</v>
      </c>
      <c r="J38" s="60" t="e">
        <f>+#REF!+#REF!</f>
        <v>#REF!</v>
      </c>
      <c r="K38" s="60" t="e">
        <f>+#REF!</f>
        <v>#REF!</v>
      </c>
      <c r="L38" s="60" t="e">
        <f>+#REF!</f>
        <v>#REF!</v>
      </c>
      <c r="M38" s="104"/>
      <c r="N38" s="7" t="e">
        <f t="shared" si="0"/>
        <v>#REF!</v>
      </c>
      <c r="P38" s="47"/>
    </row>
    <row r="39" spans="1:16">
      <c r="A39" s="42"/>
      <c r="C39" s="5" t="s">
        <v>40</v>
      </c>
      <c r="D39" s="58" t="e">
        <f>+#REF!+#REF!</f>
        <v>#REF!</v>
      </c>
      <c r="E39" s="58" t="e">
        <f>+#REF!+#REF!</f>
        <v>#REF!</v>
      </c>
      <c r="F39" s="96" t="e">
        <f>+#REF!+#REF!</f>
        <v>#REF!</v>
      </c>
      <c r="G39" s="58" t="e">
        <f>+#REF!</f>
        <v>#REF!</v>
      </c>
      <c r="H39" s="58" t="e">
        <f>+#REF!</f>
        <v>#REF!</v>
      </c>
      <c r="I39" s="58" t="e">
        <f>+#REF!+#REF!</f>
        <v>#REF!</v>
      </c>
      <c r="J39" s="60" t="e">
        <f>+#REF!+#REF!</f>
        <v>#REF!</v>
      </c>
      <c r="K39" s="60" t="e">
        <f>+#REF!</f>
        <v>#REF!</v>
      </c>
      <c r="L39" s="60" t="e">
        <f>+#REF!</f>
        <v>#REF!</v>
      </c>
      <c r="M39" s="104"/>
      <c r="N39" s="7" t="e">
        <f t="shared" si="0"/>
        <v>#REF!</v>
      </c>
      <c r="P39" s="47"/>
    </row>
    <row r="40" spans="1:16">
      <c r="A40" s="42"/>
      <c r="C40" s="5" t="s">
        <v>41</v>
      </c>
      <c r="D40" s="58" t="e">
        <f>+#REF!+#REF!</f>
        <v>#REF!</v>
      </c>
      <c r="E40" s="58" t="e">
        <f>+#REF!+#REF!</f>
        <v>#REF!</v>
      </c>
      <c r="F40" s="96" t="e">
        <f>+#REF!+#REF!</f>
        <v>#REF!</v>
      </c>
      <c r="G40" s="58" t="e">
        <f>+#REF!</f>
        <v>#REF!</v>
      </c>
      <c r="H40" s="58" t="e">
        <f>+#REF!</f>
        <v>#REF!</v>
      </c>
      <c r="I40" s="58" t="e">
        <f>+#REF!+#REF!</f>
        <v>#REF!</v>
      </c>
      <c r="J40" s="60" t="e">
        <f>+#REF!+#REF!</f>
        <v>#REF!</v>
      </c>
      <c r="K40" s="60" t="e">
        <f>+#REF!</f>
        <v>#REF!</v>
      </c>
      <c r="L40" s="60" t="e">
        <f>+#REF!</f>
        <v>#REF!</v>
      </c>
      <c r="M40" s="104"/>
      <c r="N40" s="7" t="e">
        <f t="shared" si="0"/>
        <v>#REF!</v>
      </c>
      <c r="P40" s="47"/>
    </row>
    <row r="41" spans="1:16">
      <c r="A41" s="42"/>
      <c r="C41" s="5" t="s">
        <v>42</v>
      </c>
      <c r="D41" s="58" t="e">
        <f>+#REF!+#REF!</f>
        <v>#REF!</v>
      </c>
      <c r="E41" s="58" t="e">
        <f>+#REF!+#REF!</f>
        <v>#REF!</v>
      </c>
      <c r="F41" s="96" t="e">
        <f>+#REF!+#REF!</f>
        <v>#REF!</v>
      </c>
      <c r="G41" s="58" t="e">
        <f>+#REF!</f>
        <v>#REF!</v>
      </c>
      <c r="H41" s="58" t="e">
        <f>+#REF!</f>
        <v>#REF!</v>
      </c>
      <c r="I41" s="58" t="e">
        <f>+#REF!+#REF!</f>
        <v>#REF!</v>
      </c>
      <c r="J41" s="60" t="e">
        <f>+#REF!+#REF!</f>
        <v>#REF!</v>
      </c>
      <c r="K41" s="60" t="e">
        <f>+#REF!</f>
        <v>#REF!</v>
      </c>
      <c r="L41" s="60" t="e">
        <f>+#REF!</f>
        <v>#REF!</v>
      </c>
      <c r="M41" s="104"/>
      <c r="N41" s="7" t="e">
        <f t="shared" si="0"/>
        <v>#REF!</v>
      </c>
      <c r="P41" s="47"/>
    </row>
    <row r="42" spans="1:16">
      <c r="A42" s="42"/>
      <c r="C42" s="5" t="s">
        <v>115</v>
      </c>
      <c r="D42" s="58" t="e">
        <f>+#REF!+#REF!</f>
        <v>#REF!</v>
      </c>
      <c r="E42" s="58" t="e">
        <f>+#REF!+#REF!</f>
        <v>#REF!</v>
      </c>
      <c r="F42" s="96" t="e">
        <f>+#REF!+#REF!</f>
        <v>#REF!</v>
      </c>
      <c r="G42" s="58" t="e">
        <f>+#REF!</f>
        <v>#REF!</v>
      </c>
      <c r="H42" s="58" t="e">
        <f>+#REF!</f>
        <v>#REF!</v>
      </c>
      <c r="I42" s="58" t="e">
        <f>+#REF!+#REF!</f>
        <v>#REF!</v>
      </c>
      <c r="J42" s="60" t="e">
        <f>+#REF!+#REF!</f>
        <v>#REF!</v>
      </c>
      <c r="K42" s="60" t="e">
        <f>+#REF!</f>
        <v>#REF!</v>
      </c>
      <c r="L42" s="60" t="e">
        <f>+#REF!</f>
        <v>#REF!</v>
      </c>
      <c r="M42" s="104"/>
      <c r="N42" s="7" t="e">
        <f t="shared" si="0"/>
        <v>#REF!</v>
      </c>
      <c r="P42" s="47"/>
    </row>
    <row r="43" spans="1:16">
      <c r="A43" s="42"/>
      <c r="C43" s="5" t="s">
        <v>116</v>
      </c>
      <c r="D43" s="58" t="e">
        <f>+#REF!+#REF!</f>
        <v>#REF!</v>
      </c>
      <c r="E43" s="58" t="e">
        <f>+#REF!+#REF!</f>
        <v>#REF!</v>
      </c>
      <c r="F43" s="96" t="e">
        <f>+#REF!+#REF!</f>
        <v>#REF!</v>
      </c>
      <c r="G43" s="58" t="e">
        <f>+#REF!</f>
        <v>#REF!</v>
      </c>
      <c r="H43" s="58" t="e">
        <f>+#REF!</f>
        <v>#REF!</v>
      </c>
      <c r="I43" s="58" t="e">
        <f>+#REF!+#REF!</f>
        <v>#REF!</v>
      </c>
      <c r="J43" s="60" t="e">
        <f>+#REF!+#REF!</f>
        <v>#REF!</v>
      </c>
      <c r="K43" s="60" t="e">
        <f>+#REF!</f>
        <v>#REF!</v>
      </c>
      <c r="L43" s="60" t="e">
        <f>+#REF!</f>
        <v>#REF!</v>
      </c>
      <c r="M43" s="104"/>
      <c r="N43" s="7" t="e">
        <f t="shared" si="0"/>
        <v>#REF!</v>
      </c>
      <c r="P43" s="47"/>
    </row>
    <row r="44" spans="1:16">
      <c r="A44" s="42"/>
      <c r="C44" s="5" t="s">
        <v>117</v>
      </c>
      <c r="D44" s="58" t="e">
        <f>+#REF!+#REF!</f>
        <v>#REF!</v>
      </c>
      <c r="E44" s="58" t="e">
        <f>+#REF!+#REF!</f>
        <v>#REF!</v>
      </c>
      <c r="F44" s="96" t="e">
        <f>+#REF!+#REF!</f>
        <v>#REF!</v>
      </c>
      <c r="G44" s="58" t="e">
        <f>+#REF!</f>
        <v>#REF!</v>
      </c>
      <c r="H44" s="58" t="e">
        <f>+#REF!</f>
        <v>#REF!</v>
      </c>
      <c r="I44" s="58" t="e">
        <f>+#REF!+#REF!</f>
        <v>#REF!</v>
      </c>
      <c r="J44" s="60" t="e">
        <f>+#REF!+#REF!</f>
        <v>#REF!</v>
      </c>
      <c r="K44" s="60" t="e">
        <f>+#REF!</f>
        <v>#REF!</v>
      </c>
      <c r="L44" s="60" t="e">
        <f>+#REF!</f>
        <v>#REF!</v>
      </c>
      <c r="M44" s="104"/>
      <c r="N44" s="7" t="e">
        <f t="shared" si="0"/>
        <v>#REF!</v>
      </c>
      <c r="P44" s="47"/>
    </row>
    <row r="45" spans="1:16">
      <c r="A45" s="42"/>
      <c r="C45" s="5" t="s">
        <v>46</v>
      </c>
      <c r="D45" s="58" t="e">
        <f>+#REF!+#REF!</f>
        <v>#REF!</v>
      </c>
      <c r="E45" s="58" t="e">
        <f>+#REF!+#REF!</f>
        <v>#REF!</v>
      </c>
      <c r="F45" s="96" t="e">
        <f>+#REF!+#REF!</f>
        <v>#REF!</v>
      </c>
      <c r="G45" s="58" t="e">
        <f>+#REF!</f>
        <v>#REF!</v>
      </c>
      <c r="H45" s="58" t="e">
        <f>+#REF!</f>
        <v>#REF!</v>
      </c>
      <c r="I45" s="58" t="e">
        <f>+#REF!+#REF!</f>
        <v>#REF!</v>
      </c>
      <c r="J45" s="60" t="e">
        <f>+#REF!+#REF!</f>
        <v>#REF!</v>
      </c>
      <c r="K45" s="60" t="e">
        <f>+#REF!</f>
        <v>#REF!</v>
      </c>
      <c r="L45" s="60" t="e">
        <f>+#REF!</f>
        <v>#REF!</v>
      </c>
      <c r="M45" s="104"/>
      <c r="N45" s="7" t="e">
        <f t="shared" si="0"/>
        <v>#REF!</v>
      </c>
      <c r="P45" s="47"/>
    </row>
    <row r="46" spans="1:16">
      <c r="A46" s="42"/>
      <c r="C46" s="5" t="s">
        <v>47</v>
      </c>
      <c r="D46" s="58" t="e">
        <f>+#REF!+#REF!</f>
        <v>#REF!</v>
      </c>
      <c r="E46" s="58" t="e">
        <f>+#REF!+#REF!</f>
        <v>#REF!</v>
      </c>
      <c r="F46" s="96" t="e">
        <f>+#REF!+#REF!</f>
        <v>#REF!</v>
      </c>
      <c r="G46" s="58" t="e">
        <f>+#REF!</f>
        <v>#REF!</v>
      </c>
      <c r="H46" s="58" t="e">
        <f>+#REF!</f>
        <v>#REF!</v>
      </c>
      <c r="I46" s="58" t="e">
        <f>+#REF!+#REF!</f>
        <v>#REF!</v>
      </c>
      <c r="J46" s="60" t="e">
        <f>+#REF!+#REF!</f>
        <v>#REF!</v>
      </c>
      <c r="K46" s="60" t="e">
        <f>+#REF!</f>
        <v>#REF!</v>
      </c>
      <c r="L46" s="60" t="e">
        <f>+#REF!</f>
        <v>#REF!</v>
      </c>
      <c r="M46" s="104"/>
      <c r="N46" s="7" t="e">
        <f t="shared" si="0"/>
        <v>#REF!</v>
      </c>
      <c r="P46" s="47"/>
    </row>
    <row r="47" spans="1:16">
      <c r="A47" s="42"/>
      <c r="C47" s="5" t="s">
        <v>48</v>
      </c>
      <c r="D47" s="58" t="e">
        <f>+#REF!+#REF!</f>
        <v>#REF!</v>
      </c>
      <c r="E47" s="58" t="e">
        <f>+#REF!+#REF!</f>
        <v>#REF!</v>
      </c>
      <c r="F47" s="96" t="e">
        <f>+#REF!+#REF!</f>
        <v>#REF!</v>
      </c>
      <c r="G47" s="58" t="e">
        <f>+#REF!</f>
        <v>#REF!</v>
      </c>
      <c r="H47" s="58" t="e">
        <f>+#REF!</f>
        <v>#REF!</v>
      </c>
      <c r="I47" s="58" t="e">
        <f>+#REF!+#REF!</f>
        <v>#REF!</v>
      </c>
      <c r="J47" s="60" t="e">
        <f>+#REF!+#REF!</f>
        <v>#REF!</v>
      </c>
      <c r="K47" s="60" t="e">
        <f>+#REF!</f>
        <v>#REF!</v>
      </c>
      <c r="L47" s="60" t="e">
        <f>+#REF!</f>
        <v>#REF!</v>
      </c>
      <c r="M47" s="104"/>
      <c r="N47" s="7" t="e">
        <f t="shared" si="0"/>
        <v>#REF!</v>
      </c>
      <c r="P47" s="47"/>
    </row>
    <row r="48" spans="1:16">
      <c r="A48" s="42"/>
      <c r="C48" s="5" t="s">
        <v>118</v>
      </c>
      <c r="D48" s="58" t="e">
        <f>+#REF!+#REF!</f>
        <v>#REF!</v>
      </c>
      <c r="E48" s="58" t="e">
        <f>+#REF!+#REF!</f>
        <v>#REF!</v>
      </c>
      <c r="F48" s="96" t="e">
        <f>+#REF!+#REF!</f>
        <v>#REF!</v>
      </c>
      <c r="G48" s="58" t="e">
        <f>+#REF!</f>
        <v>#REF!</v>
      </c>
      <c r="H48" s="58" t="e">
        <f>+#REF!</f>
        <v>#REF!</v>
      </c>
      <c r="I48" s="58" t="e">
        <f>+#REF!+#REF!</f>
        <v>#REF!</v>
      </c>
      <c r="J48" s="60" t="e">
        <f>+#REF!+#REF!</f>
        <v>#REF!</v>
      </c>
      <c r="K48" s="60" t="e">
        <f>+#REF!</f>
        <v>#REF!</v>
      </c>
      <c r="L48" s="60" t="e">
        <f>+#REF!</f>
        <v>#REF!</v>
      </c>
      <c r="M48" s="104"/>
      <c r="N48" s="7" t="e">
        <f t="shared" si="0"/>
        <v>#REF!</v>
      </c>
      <c r="P48" s="47"/>
    </row>
    <row r="49" spans="1:16">
      <c r="A49" s="42"/>
      <c r="C49" s="5" t="s">
        <v>119</v>
      </c>
      <c r="D49" s="58" t="e">
        <f>+#REF!+#REF!</f>
        <v>#REF!</v>
      </c>
      <c r="E49" s="58" t="e">
        <f>+#REF!+#REF!</f>
        <v>#REF!</v>
      </c>
      <c r="F49" s="96" t="e">
        <f>+#REF!+#REF!</f>
        <v>#REF!</v>
      </c>
      <c r="G49" s="58" t="e">
        <f>+#REF!</f>
        <v>#REF!</v>
      </c>
      <c r="H49" s="58" t="e">
        <f>+#REF!</f>
        <v>#REF!</v>
      </c>
      <c r="I49" s="58" t="e">
        <f>+#REF!+#REF!</f>
        <v>#REF!</v>
      </c>
      <c r="J49" s="60" t="e">
        <f>+#REF!+#REF!</f>
        <v>#REF!</v>
      </c>
      <c r="K49" s="60" t="e">
        <f>+#REF!</f>
        <v>#REF!</v>
      </c>
      <c r="L49" s="60" t="e">
        <f>+#REF!</f>
        <v>#REF!</v>
      </c>
      <c r="M49" s="104"/>
      <c r="N49" s="7" t="e">
        <f t="shared" si="0"/>
        <v>#REF!</v>
      </c>
      <c r="P49" s="47"/>
    </row>
    <row r="50" spans="1:16">
      <c r="A50" s="42"/>
      <c r="C50" s="5" t="s">
        <v>120</v>
      </c>
      <c r="D50" s="58" t="e">
        <f>+#REF!+#REF!</f>
        <v>#REF!</v>
      </c>
      <c r="E50" s="58" t="e">
        <f>+#REF!+#REF!</f>
        <v>#REF!</v>
      </c>
      <c r="F50" s="96" t="e">
        <f>+#REF!+#REF!</f>
        <v>#REF!</v>
      </c>
      <c r="G50" s="58" t="e">
        <f>+#REF!</f>
        <v>#REF!</v>
      </c>
      <c r="H50" s="58" t="e">
        <f>+#REF!</f>
        <v>#REF!</v>
      </c>
      <c r="I50" s="58" t="e">
        <f>+#REF!+#REF!</f>
        <v>#REF!</v>
      </c>
      <c r="J50" s="60" t="e">
        <f>+#REF!+#REF!</f>
        <v>#REF!</v>
      </c>
      <c r="K50" s="60" t="e">
        <f>+#REF!</f>
        <v>#REF!</v>
      </c>
      <c r="L50" s="60" t="e">
        <f>+#REF!</f>
        <v>#REF!</v>
      </c>
      <c r="M50" s="104"/>
      <c r="N50" s="7" t="e">
        <f t="shared" si="0"/>
        <v>#REF!</v>
      </c>
      <c r="P50" s="47"/>
    </row>
    <row r="51" spans="1:16">
      <c r="A51" s="42"/>
      <c r="C51" s="5" t="s">
        <v>52</v>
      </c>
      <c r="D51" s="58" t="e">
        <f>+#REF!+#REF!</f>
        <v>#REF!</v>
      </c>
      <c r="E51" s="58" t="e">
        <f>+#REF!+#REF!</f>
        <v>#REF!</v>
      </c>
      <c r="F51" s="96" t="e">
        <f>+#REF!+#REF!</f>
        <v>#REF!</v>
      </c>
      <c r="G51" s="58" t="e">
        <f>+#REF!</f>
        <v>#REF!</v>
      </c>
      <c r="H51" s="58" t="e">
        <f>+#REF!</f>
        <v>#REF!</v>
      </c>
      <c r="I51" s="58" t="e">
        <f>+#REF!+#REF!</f>
        <v>#REF!</v>
      </c>
      <c r="J51" s="60" t="e">
        <f>+#REF!+#REF!</f>
        <v>#REF!</v>
      </c>
      <c r="K51" s="60" t="e">
        <f>+#REF!</f>
        <v>#REF!</v>
      </c>
      <c r="L51" s="60" t="e">
        <f>+#REF!</f>
        <v>#REF!</v>
      </c>
      <c r="M51" s="104"/>
      <c r="N51" s="7" t="e">
        <f t="shared" si="0"/>
        <v>#REF!</v>
      </c>
      <c r="P51" s="47"/>
    </row>
    <row r="52" spans="1:16">
      <c r="A52" s="42"/>
      <c r="C52" s="5" t="s">
        <v>121</v>
      </c>
      <c r="D52" s="58" t="e">
        <f>+#REF!+#REF!</f>
        <v>#REF!</v>
      </c>
      <c r="E52" s="58" t="e">
        <f>+#REF!+#REF!</f>
        <v>#REF!</v>
      </c>
      <c r="F52" s="96" t="e">
        <f>+#REF!+#REF!</f>
        <v>#REF!</v>
      </c>
      <c r="G52" s="58" t="e">
        <f>+#REF!</f>
        <v>#REF!</v>
      </c>
      <c r="H52" s="58" t="e">
        <f>+#REF!</f>
        <v>#REF!</v>
      </c>
      <c r="I52" s="58" t="e">
        <f>+#REF!+#REF!</f>
        <v>#REF!</v>
      </c>
      <c r="J52" s="60" t="e">
        <f>+#REF!+#REF!</f>
        <v>#REF!</v>
      </c>
      <c r="K52" s="60" t="e">
        <f>+#REF!</f>
        <v>#REF!</v>
      </c>
      <c r="L52" s="60" t="e">
        <f>+#REF!</f>
        <v>#REF!</v>
      </c>
      <c r="M52" s="104"/>
      <c r="N52" s="7" t="e">
        <f t="shared" si="0"/>
        <v>#REF!</v>
      </c>
      <c r="P52" s="47"/>
    </row>
    <row r="53" spans="1:16">
      <c r="A53" s="42"/>
      <c r="C53" s="5" t="s">
        <v>54</v>
      </c>
      <c r="D53" s="58" t="e">
        <f>+#REF!+#REF!</f>
        <v>#REF!</v>
      </c>
      <c r="E53" s="58" t="e">
        <f>+#REF!+#REF!</f>
        <v>#REF!</v>
      </c>
      <c r="F53" s="96" t="e">
        <f>+#REF!+#REF!</f>
        <v>#REF!</v>
      </c>
      <c r="G53" s="58" t="e">
        <f>+#REF!</f>
        <v>#REF!</v>
      </c>
      <c r="H53" s="58" t="e">
        <f>+#REF!</f>
        <v>#REF!</v>
      </c>
      <c r="I53" s="58" t="e">
        <f>+#REF!+#REF!</f>
        <v>#REF!</v>
      </c>
      <c r="J53" s="60" t="e">
        <f>+#REF!+#REF!</f>
        <v>#REF!</v>
      </c>
      <c r="K53" s="60" t="e">
        <f>+#REF!</f>
        <v>#REF!</v>
      </c>
      <c r="L53" s="60" t="e">
        <f>+#REF!</f>
        <v>#REF!</v>
      </c>
      <c r="M53" s="104"/>
      <c r="N53" s="7" t="e">
        <f t="shared" si="0"/>
        <v>#REF!</v>
      </c>
      <c r="P53" s="47"/>
    </row>
    <row r="54" spans="1:16">
      <c r="A54" s="42"/>
      <c r="C54" s="5" t="s">
        <v>122</v>
      </c>
      <c r="D54" s="58" t="e">
        <f>+#REF!+#REF!</f>
        <v>#REF!</v>
      </c>
      <c r="E54" s="58" t="e">
        <f>+#REF!+#REF!</f>
        <v>#REF!</v>
      </c>
      <c r="F54" s="96" t="e">
        <f>+#REF!+#REF!</f>
        <v>#REF!</v>
      </c>
      <c r="G54" s="58" t="e">
        <f>+#REF!</f>
        <v>#REF!</v>
      </c>
      <c r="H54" s="58" t="e">
        <f>+#REF!</f>
        <v>#REF!</v>
      </c>
      <c r="I54" s="58" t="e">
        <f>+#REF!+#REF!</f>
        <v>#REF!</v>
      </c>
      <c r="J54" s="60" t="e">
        <f>+#REF!+#REF!</f>
        <v>#REF!</v>
      </c>
      <c r="K54" s="60" t="e">
        <f>+#REF!</f>
        <v>#REF!</v>
      </c>
      <c r="L54" s="60" t="e">
        <f>+#REF!</f>
        <v>#REF!</v>
      </c>
      <c r="M54" s="104"/>
      <c r="N54" s="7" t="e">
        <f t="shared" si="0"/>
        <v>#REF!</v>
      </c>
      <c r="P54" s="47"/>
    </row>
    <row r="55" spans="1:16">
      <c r="A55" s="42"/>
      <c r="C55" s="5" t="s">
        <v>56</v>
      </c>
      <c r="D55" s="58" t="e">
        <f>+#REF!+#REF!</f>
        <v>#REF!</v>
      </c>
      <c r="E55" s="58" t="e">
        <f>+#REF!+#REF!</f>
        <v>#REF!</v>
      </c>
      <c r="F55" s="96" t="e">
        <f>+#REF!+#REF!</f>
        <v>#REF!</v>
      </c>
      <c r="G55" s="58" t="e">
        <f>+#REF!</f>
        <v>#REF!</v>
      </c>
      <c r="H55" s="58" t="e">
        <f>+#REF!</f>
        <v>#REF!</v>
      </c>
      <c r="I55" s="58" t="e">
        <f>+#REF!+#REF!</f>
        <v>#REF!</v>
      </c>
      <c r="J55" s="60" t="e">
        <f>+#REF!+#REF!</f>
        <v>#REF!</v>
      </c>
      <c r="K55" s="60" t="e">
        <f>+#REF!</f>
        <v>#REF!</v>
      </c>
      <c r="L55" s="60" t="e">
        <f>+#REF!</f>
        <v>#REF!</v>
      </c>
      <c r="M55" s="104"/>
      <c r="N55" s="7" t="e">
        <f t="shared" si="0"/>
        <v>#REF!</v>
      </c>
      <c r="P55" s="47"/>
    </row>
    <row r="56" spans="1:16">
      <c r="A56" s="42"/>
      <c r="C56" s="5" t="s">
        <v>123</v>
      </c>
      <c r="D56" s="58" t="e">
        <f>+#REF!+#REF!</f>
        <v>#REF!</v>
      </c>
      <c r="E56" s="58" t="e">
        <f>+#REF!+#REF!</f>
        <v>#REF!</v>
      </c>
      <c r="F56" s="96" t="e">
        <f>+#REF!+#REF!</f>
        <v>#REF!</v>
      </c>
      <c r="G56" s="58" t="e">
        <f>+#REF!</f>
        <v>#REF!</v>
      </c>
      <c r="H56" s="58" t="e">
        <f>+#REF!</f>
        <v>#REF!</v>
      </c>
      <c r="I56" s="58" t="e">
        <f>+#REF!+#REF!</f>
        <v>#REF!</v>
      </c>
      <c r="J56" s="60" t="e">
        <f>+#REF!+#REF!</f>
        <v>#REF!</v>
      </c>
      <c r="K56" s="60" t="e">
        <f>+#REF!</f>
        <v>#REF!</v>
      </c>
      <c r="L56" s="60" t="e">
        <f>+#REF!</f>
        <v>#REF!</v>
      </c>
      <c r="M56" s="104"/>
      <c r="N56" s="7" t="e">
        <f t="shared" si="0"/>
        <v>#REF!</v>
      </c>
      <c r="P56" s="47"/>
    </row>
    <row r="57" spans="1:16">
      <c r="A57" s="42"/>
      <c r="C57" s="5" t="s">
        <v>124</v>
      </c>
      <c r="D57" s="58" t="e">
        <f>+#REF!+#REF!</f>
        <v>#REF!</v>
      </c>
      <c r="E57" s="58" t="e">
        <f>+#REF!+#REF!</f>
        <v>#REF!</v>
      </c>
      <c r="F57" s="96" t="e">
        <f>+#REF!+#REF!</f>
        <v>#REF!</v>
      </c>
      <c r="G57" s="58" t="e">
        <f>+#REF!</f>
        <v>#REF!</v>
      </c>
      <c r="H57" s="58" t="e">
        <f>+#REF!</f>
        <v>#REF!</v>
      </c>
      <c r="I57" s="58" t="e">
        <f>+#REF!+#REF!</f>
        <v>#REF!</v>
      </c>
      <c r="J57" s="60" t="e">
        <f>+#REF!+#REF!</f>
        <v>#REF!</v>
      </c>
      <c r="K57" s="60" t="e">
        <f>+#REF!</f>
        <v>#REF!</v>
      </c>
      <c r="L57" s="60" t="e">
        <f>+#REF!</f>
        <v>#REF!</v>
      </c>
      <c r="M57" s="104"/>
      <c r="N57" s="7" t="e">
        <f t="shared" si="0"/>
        <v>#REF!</v>
      </c>
      <c r="P57" s="47"/>
    </row>
    <row r="58" spans="1:16">
      <c r="A58" s="42"/>
      <c r="C58" s="5" t="s">
        <v>83</v>
      </c>
      <c r="D58" s="58" t="e">
        <f>+#REF!+#REF!</f>
        <v>#REF!</v>
      </c>
      <c r="E58" s="58" t="e">
        <f>+#REF!+#REF!</f>
        <v>#REF!</v>
      </c>
      <c r="F58" s="96" t="e">
        <f>+#REF!+#REF!</f>
        <v>#REF!</v>
      </c>
      <c r="G58" s="58" t="e">
        <f>+#REF!</f>
        <v>#REF!</v>
      </c>
      <c r="H58" s="58" t="e">
        <f>+#REF!</f>
        <v>#REF!</v>
      </c>
      <c r="I58" s="58" t="e">
        <f>+#REF!+#REF!</f>
        <v>#REF!</v>
      </c>
      <c r="J58" s="60" t="e">
        <f>+#REF!+#REF!</f>
        <v>#REF!</v>
      </c>
      <c r="K58" s="60" t="e">
        <f>+#REF!</f>
        <v>#REF!</v>
      </c>
      <c r="L58" s="60" t="e">
        <f>+#REF!</f>
        <v>#REF!</v>
      </c>
      <c r="M58" s="104"/>
      <c r="N58" s="7" t="e">
        <f t="shared" si="0"/>
        <v>#REF!</v>
      </c>
      <c r="P58" s="47"/>
    </row>
    <row r="59" spans="1:16">
      <c r="A59" s="42"/>
      <c r="C59" s="5" t="s">
        <v>125</v>
      </c>
      <c r="D59" s="58" t="e">
        <f>+#REF!+#REF!</f>
        <v>#REF!</v>
      </c>
      <c r="E59" s="58" t="e">
        <f>+#REF!+#REF!</f>
        <v>#REF!</v>
      </c>
      <c r="F59" s="96" t="e">
        <f>+#REF!+#REF!</f>
        <v>#REF!</v>
      </c>
      <c r="G59" s="58" t="e">
        <f>+#REF!</f>
        <v>#REF!</v>
      </c>
      <c r="H59" s="58" t="e">
        <f>+#REF!</f>
        <v>#REF!</v>
      </c>
      <c r="I59" s="58" t="e">
        <f>+#REF!+#REF!</f>
        <v>#REF!</v>
      </c>
      <c r="J59" s="60" t="e">
        <f>+#REF!+#REF!</f>
        <v>#REF!</v>
      </c>
      <c r="K59" s="60" t="e">
        <f>+#REF!</f>
        <v>#REF!</v>
      </c>
      <c r="L59" s="60" t="e">
        <f>+#REF!</f>
        <v>#REF!</v>
      </c>
      <c r="M59" s="104"/>
      <c r="N59" s="7" t="e">
        <f t="shared" si="0"/>
        <v>#REF!</v>
      </c>
      <c r="P59" s="47"/>
    </row>
    <row r="60" spans="1:16">
      <c r="A60" s="42"/>
      <c r="C60" s="5" t="s">
        <v>126</v>
      </c>
      <c r="D60" s="58" t="e">
        <f>+#REF!+#REF!</f>
        <v>#REF!</v>
      </c>
      <c r="E60" s="58" t="e">
        <f>+#REF!+#REF!</f>
        <v>#REF!</v>
      </c>
      <c r="F60" s="96" t="e">
        <f>+#REF!+#REF!</f>
        <v>#REF!</v>
      </c>
      <c r="G60" s="58" t="e">
        <f>+#REF!</f>
        <v>#REF!</v>
      </c>
      <c r="H60" s="58" t="e">
        <f>+#REF!</f>
        <v>#REF!</v>
      </c>
      <c r="I60" s="58" t="e">
        <f>+#REF!+#REF!</f>
        <v>#REF!</v>
      </c>
      <c r="J60" s="60" t="e">
        <f>+#REF!+#REF!</f>
        <v>#REF!</v>
      </c>
      <c r="K60" s="60" t="e">
        <f>+#REF!</f>
        <v>#REF!</v>
      </c>
      <c r="L60" s="60" t="e">
        <f>+#REF!</f>
        <v>#REF!</v>
      </c>
      <c r="M60" s="104"/>
      <c r="N60" s="7" t="e">
        <f t="shared" si="0"/>
        <v>#REF!</v>
      </c>
      <c r="P60" s="47"/>
    </row>
    <row r="61" spans="1:16">
      <c r="A61" s="42"/>
      <c r="C61" s="5" t="s">
        <v>60</v>
      </c>
      <c r="D61" s="58" t="e">
        <f>+#REF!+#REF!</f>
        <v>#REF!</v>
      </c>
      <c r="E61" s="58" t="e">
        <f>+#REF!+#REF!</f>
        <v>#REF!</v>
      </c>
      <c r="F61" s="96" t="e">
        <f>+#REF!+#REF!</f>
        <v>#REF!</v>
      </c>
      <c r="G61" s="58" t="e">
        <f>+#REF!</f>
        <v>#REF!</v>
      </c>
      <c r="H61" s="58" t="e">
        <f>+#REF!</f>
        <v>#REF!</v>
      </c>
      <c r="I61" s="58" t="e">
        <f>+#REF!+#REF!</f>
        <v>#REF!</v>
      </c>
      <c r="J61" s="60" t="e">
        <f>+#REF!+#REF!</f>
        <v>#REF!</v>
      </c>
      <c r="K61" s="60" t="e">
        <f>+#REF!</f>
        <v>#REF!</v>
      </c>
      <c r="L61" s="60" t="e">
        <f>+#REF!</f>
        <v>#REF!</v>
      </c>
      <c r="M61" s="104"/>
      <c r="N61" s="7" t="e">
        <f t="shared" si="0"/>
        <v>#REF!</v>
      </c>
      <c r="P61" s="47"/>
    </row>
    <row r="62" spans="1:16">
      <c r="A62" s="42"/>
      <c r="C62" s="5" t="s">
        <v>61</v>
      </c>
      <c r="D62" s="58" t="e">
        <f>+#REF!+#REF!</f>
        <v>#REF!</v>
      </c>
      <c r="E62" s="58" t="e">
        <f>+#REF!+#REF!</f>
        <v>#REF!</v>
      </c>
      <c r="F62" s="96" t="e">
        <f>+#REF!+#REF!</f>
        <v>#REF!</v>
      </c>
      <c r="G62" s="58" t="e">
        <f>+#REF!</f>
        <v>#REF!</v>
      </c>
      <c r="H62" s="58" t="e">
        <f>+#REF!</f>
        <v>#REF!</v>
      </c>
      <c r="I62" s="58" t="e">
        <f>+#REF!+#REF!</f>
        <v>#REF!</v>
      </c>
      <c r="J62" s="60" t="e">
        <f>+#REF!+#REF!</f>
        <v>#REF!</v>
      </c>
      <c r="K62" s="60" t="e">
        <f>+#REF!</f>
        <v>#REF!</v>
      </c>
      <c r="L62" s="60" t="e">
        <f>+#REF!</f>
        <v>#REF!</v>
      </c>
      <c r="M62" s="104"/>
      <c r="N62" s="7" t="e">
        <f t="shared" si="0"/>
        <v>#REF!</v>
      </c>
      <c r="P62" s="47"/>
    </row>
    <row r="63" spans="1:16">
      <c r="A63" s="42"/>
      <c r="C63" s="5" t="s">
        <v>127</v>
      </c>
      <c r="D63" s="58" t="e">
        <f>+#REF!+#REF!</f>
        <v>#REF!</v>
      </c>
      <c r="E63" s="58" t="e">
        <f>+#REF!+#REF!</f>
        <v>#REF!</v>
      </c>
      <c r="F63" s="96" t="e">
        <f>+#REF!+#REF!</f>
        <v>#REF!</v>
      </c>
      <c r="G63" s="58" t="e">
        <f>+#REF!</f>
        <v>#REF!</v>
      </c>
      <c r="H63" s="58" t="e">
        <f>+#REF!</f>
        <v>#REF!</v>
      </c>
      <c r="I63" s="58" t="e">
        <f>+#REF!+#REF!</f>
        <v>#REF!</v>
      </c>
      <c r="J63" s="60" t="e">
        <f>+#REF!+#REF!</f>
        <v>#REF!</v>
      </c>
      <c r="K63" s="60" t="e">
        <f>+#REF!</f>
        <v>#REF!</v>
      </c>
      <c r="L63" s="60" t="e">
        <f>+#REF!</f>
        <v>#REF!</v>
      </c>
      <c r="M63" s="104"/>
      <c r="N63" s="7" t="e">
        <f t="shared" si="0"/>
        <v>#REF!</v>
      </c>
      <c r="P63" s="47"/>
    </row>
    <row r="64" spans="1:16">
      <c r="A64" s="42"/>
      <c r="C64" s="5" t="s">
        <v>128</v>
      </c>
      <c r="D64" s="58" t="e">
        <f>+#REF!+#REF!</f>
        <v>#REF!</v>
      </c>
      <c r="E64" s="58" t="e">
        <f>+#REF!+#REF!</f>
        <v>#REF!</v>
      </c>
      <c r="F64" s="96" t="e">
        <f>+#REF!+#REF!</f>
        <v>#REF!</v>
      </c>
      <c r="G64" s="58" t="e">
        <f>+#REF!</f>
        <v>#REF!</v>
      </c>
      <c r="H64" s="58" t="e">
        <f>+#REF!</f>
        <v>#REF!</v>
      </c>
      <c r="I64" s="58" t="e">
        <f>+#REF!+#REF!</f>
        <v>#REF!</v>
      </c>
      <c r="J64" s="60" t="e">
        <f>+#REF!+#REF!</f>
        <v>#REF!</v>
      </c>
      <c r="K64" s="60" t="e">
        <f>+#REF!</f>
        <v>#REF!</v>
      </c>
      <c r="L64" s="60" t="e">
        <f>+#REF!</f>
        <v>#REF!</v>
      </c>
      <c r="M64" s="104">
        <v>37954</v>
      </c>
      <c r="N64" s="7" t="e">
        <f t="shared" si="0"/>
        <v>#REF!</v>
      </c>
      <c r="P64" s="47"/>
    </row>
    <row r="65" spans="1:17">
      <c r="A65" s="42"/>
      <c r="C65" s="5" t="s">
        <v>64</v>
      </c>
      <c r="D65" s="58" t="e">
        <f>+#REF!+#REF!</f>
        <v>#REF!</v>
      </c>
      <c r="E65" s="58" t="e">
        <f>+#REF!+#REF!</f>
        <v>#REF!</v>
      </c>
      <c r="F65" s="96" t="e">
        <f>+#REF!+#REF!</f>
        <v>#REF!</v>
      </c>
      <c r="G65" s="58" t="e">
        <f>+#REF!</f>
        <v>#REF!</v>
      </c>
      <c r="H65" s="58" t="e">
        <f>+#REF!</f>
        <v>#REF!</v>
      </c>
      <c r="I65" s="58" t="e">
        <f>+#REF!+#REF!</f>
        <v>#REF!</v>
      </c>
      <c r="J65" s="60" t="e">
        <f>+#REF!+#REF!</f>
        <v>#REF!</v>
      </c>
      <c r="K65" s="60" t="e">
        <f>+#REF!</f>
        <v>#REF!</v>
      </c>
      <c r="L65" s="60" t="e">
        <f>+#REF!</f>
        <v>#REF!</v>
      </c>
      <c r="M65" s="104"/>
      <c r="N65" s="7" t="e">
        <f t="shared" si="0"/>
        <v>#REF!</v>
      </c>
      <c r="P65" s="47"/>
    </row>
    <row r="66" spans="1:17">
      <c r="A66" s="42"/>
      <c r="C66" s="5" t="s">
        <v>65</v>
      </c>
      <c r="D66" s="58" t="e">
        <f>+#REF!+#REF!</f>
        <v>#REF!</v>
      </c>
      <c r="E66" s="58" t="e">
        <f>+#REF!+#REF!</f>
        <v>#REF!</v>
      </c>
      <c r="F66" s="96" t="e">
        <f>+#REF!+#REF!</f>
        <v>#REF!</v>
      </c>
      <c r="G66" s="58" t="e">
        <f>+#REF!</f>
        <v>#REF!</v>
      </c>
      <c r="H66" s="58" t="e">
        <f>+#REF!</f>
        <v>#REF!</v>
      </c>
      <c r="I66" s="58" t="e">
        <f>+#REF!+#REF!</f>
        <v>#REF!</v>
      </c>
      <c r="J66" s="60" t="e">
        <f>+#REF!+#REF!</f>
        <v>#REF!</v>
      </c>
      <c r="K66" s="60" t="e">
        <f>+#REF!</f>
        <v>#REF!</v>
      </c>
      <c r="L66" s="60" t="e">
        <f>+#REF!</f>
        <v>#REF!</v>
      </c>
      <c r="M66" s="104"/>
      <c r="N66" s="7" t="e">
        <f t="shared" si="0"/>
        <v>#REF!</v>
      </c>
      <c r="P66" s="47"/>
    </row>
    <row r="67" spans="1:17" ht="13.5" thickBot="1">
      <c r="A67" s="42"/>
      <c r="C67" s="5" t="s">
        <v>66</v>
      </c>
      <c r="D67" s="58" t="e">
        <f>+#REF!+#REF!</f>
        <v>#REF!</v>
      </c>
      <c r="E67" s="58" t="e">
        <f>+#REF!+#REF!</f>
        <v>#REF!</v>
      </c>
      <c r="F67" s="96" t="e">
        <f>+#REF!+#REF!</f>
        <v>#REF!</v>
      </c>
      <c r="G67" s="58" t="e">
        <f>+#REF!</f>
        <v>#REF!</v>
      </c>
      <c r="H67" s="58" t="e">
        <f>+#REF!</f>
        <v>#REF!</v>
      </c>
      <c r="I67" s="58" t="e">
        <f>+#REF!+#REF!</f>
        <v>#REF!</v>
      </c>
      <c r="J67" s="60" t="e">
        <f>+#REF!+#REF!</f>
        <v>#REF!</v>
      </c>
      <c r="K67" s="60" t="e">
        <f>+#REF!</f>
        <v>#REF!</v>
      </c>
      <c r="L67" s="60" t="e">
        <f>+#REF!</f>
        <v>#REF!</v>
      </c>
      <c r="M67" s="104"/>
      <c r="N67" s="7" t="e">
        <f t="shared" si="0"/>
        <v>#REF!</v>
      </c>
      <c r="P67" s="47"/>
    </row>
    <row r="68" spans="1:17" ht="15.75" customHeight="1">
      <c r="A68" s="42"/>
      <c r="C68" s="8" t="s">
        <v>67</v>
      </c>
      <c r="D68" s="59" t="e">
        <f>SUM(D10:D67)</f>
        <v>#REF!</v>
      </c>
      <c r="E68" s="59" t="e">
        <f t="shared" ref="E68:K68" si="1">SUM(E10:E67)</f>
        <v>#REF!</v>
      </c>
      <c r="F68" s="59" t="e">
        <f t="shared" si="1"/>
        <v>#REF!</v>
      </c>
      <c r="G68" s="59" t="e">
        <f>SUM(G10:G67)</f>
        <v>#REF!</v>
      </c>
      <c r="H68" s="59" t="e">
        <f>SUM(H10:H67)</f>
        <v>#REF!</v>
      </c>
      <c r="I68" s="59" t="e">
        <f t="shared" si="1"/>
        <v>#REF!</v>
      </c>
      <c r="J68" s="59" t="e">
        <f t="shared" si="1"/>
        <v>#REF!</v>
      </c>
      <c r="K68" s="59" t="e">
        <f t="shared" si="1"/>
        <v>#REF!</v>
      </c>
      <c r="L68" s="59" t="e">
        <f>SUM(L10:L67)</f>
        <v>#REF!</v>
      </c>
      <c r="M68" s="59">
        <f>SUM(M10:M67)</f>
        <v>1103275</v>
      </c>
      <c r="N68" s="9" t="e">
        <f t="shared" si="0"/>
        <v>#REF!</v>
      </c>
      <c r="P68" s="47"/>
      <c r="Q68" s="66"/>
    </row>
    <row r="69" spans="1:17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1"/>
      <c r="O69" s="1" t="s">
        <v>9</v>
      </c>
      <c r="P69" s="47"/>
    </row>
    <row r="70" spans="1:17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N70" s="16"/>
      <c r="P70" s="47"/>
    </row>
    <row r="71" spans="1:17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/>
      <c r="P71" s="47"/>
    </row>
    <row r="72" spans="1:17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3"/>
    </row>
    <row r="73" spans="1:17" ht="13.5" thickTop="1">
      <c r="A73"/>
      <c r="B73"/>
      <c r="I73" s="92"/>
      <c r="J73" s="92"/>
      <c r="L73" s="92"/>
      <c r="M73" s="92"/>
    </row>
    <row r="74" spans="1:17">
      <c r="A74"/>
      <c r="B74"/>
      <c r="I74" s="65"/>
      <c r="J74" s="65"/>
      <c r="L74" s="65"/>
      <c r="M74" s="65"/>
    </row>
    <row r="75" spans="1:17">
      <c r="A75"/>
      <c r="B75"/>
      <c r="L75" s="93"/>
      <c r="M75" s="93"/>
    </row>
    <row r="76" spans="1:17">
      <c r="A76"/>
      <c r="B76"/>
      <c r="L76" s="65"/>
      <c r="M76" s="65"/>
    </row>
    <row r="77" spans="1:17">
      <c r="A77"/>
      <c r="B77"/>
    </row>
    <row r="78" spans="1:17">
      <c r="A78"/>
      <c r="B78"/>
    </row>
    <row r="79" spans="1:17">
      <c r="A79"/>
      <c r="B79"/>
    </row>
    <row r="80" spans="1:17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N6"/>
    <mergeCell ref="C2:N2"/>
    <mergeCell ref="C3:N3"/>
    <mergeCell ref="C4:N4"/>
    <mergeCell ref="C5:N5"/>
  </mergeCells>
  <phoneticPr fontId="0" type="noConversion"/>
  <printOptions horizontalCentered="1" verticalCentered="1"/>
  <pageMargins left="0" right="0" top="0" bottom="0.33" header="0" footer="0"/>
  <pageSetup scale="55" orientation="landscape" horizontalDpi="300" verticalDpi="300" r:id="rId1"/>
  <headerFooter alignWithMargins="0">
    <oddFooter>FEDERACION.xls&amp;RPágina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>
    <pageSetUpPr fitToPage="1"/>
  </sheetPr>
  <dimension ref="A1:Q73"/>
  <sheetViews>
    <sheetView view="pageBreakPreview" topLeftCell="F49" zoomScaleNormal="100" zoomScaleSheetLayoutView="100" workbookViewId="0">
      <selection activeCell="L67" sqref="L67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8.4531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3" width="18.7265625" style="12" customWidth="1"/>
    <col min="14" max="14" width="19.26953125" style="12" customWidth="1"/>
    <col min="15" max="15" width="4" style="1" customWidth="1"/>
    <col min="16" max="16" width="1.26953125" style="1" customWidth="1"/>
    <col min="17" max="17" width="14" style="1" bestFit="1" customWidth="1"/>
    <col min="18" max="16384" width="11.453125" style="1"/>
  </cols>
  <sheetData>
    <row r="1" spans="1:17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9"/>
      <c r="O1" s="45"/>
      <c r="P1" s="46"/>
    </row>
    <row r="2" spans="1:17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P2" s="47"/>
    </row>
    <row r="3" spans="1:17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47"/>
    </row>
    <row r="4" spans="1:17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P4" s="47"/>
    </row>
    <row r="5" spans="1:17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P5" s="47"/>
    </row>
    <row r="6" spans="1:17" ht="15.75" customHeight="1">
      <c r="A6" s="42"/>
      <c r="C6" s="141" t="s">
        <v>167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P6" s="47"/>
    </row>
    <row r="7" spans="1:17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N7" s="1"/>
      <c r="P7" s="47"/>
    </row>
    <row r="8" spans="1:17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117" t="s">
        <v>164</v>
      </c>
      <c r="N8" s="61" t="s">
        <v>10</v>
      </c>
      <c r="P8" s="47"/>
    </row>
    <row r="9" spans="1:17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122" t="s">
        <v>158</v>
      </c>
      <c r="N9" s="63" t="s">
        <v>82</v>
      </c>
      <c r="P9" s="47"/>
    </row>
    <row r="10" spans="1:17">
      <c r="A10" s="42"/>
      <c r="C10" s="5" t="s">
        <v>100</v>
      </c>
      <c r="D10" s="58" t="e">
        <f>+ENE!D10+FEB!D10+MAR!D10</f>
        <v>#REF!</v>
      </c>
      <c r="E10" s="58" t="e">
        <f>+ENE!E10+FEB!E10+MAR!E10</f>
        <v>#REF!</v>
      </c>
      <c r="F10" s="58" t="e">
        <f>+ENE!F10+FEB!F10+MAR!F10</f>
        <v>#REF!</v>
      </c>
      <c r="G10" s="58" t="e">
        <f>+ENE!G10+FEB!G10+MAR!G10</f>
        <v>#REF!</v>
      </c>
      <c r="H10" s="58" t="e">
        <f>+ENE!H10+FEB!H10+MAR!H10</f>
        <v>#REF!</v>
      </c>
      <c r="I10" s="58" t="e">
        <f>+ENE!I10+FEB!I10+MAR!I10</f>
        <v>#REF!</v>
      </c>
      <c r="J10" s="58" t="e">
        <f>+ENE!J10+FEB!J10+MAR!J10</f>
        <v>#REF!</v>
      </c>
      <c r="K10" s="58" t="e">
        <f>+ENE!K10+FEB!K10+MAR!K10</f>
        <v>#REF!</v>
      </c>
      <c r="L10" s="58" t="e">
        <f>+ENE!L10+FEB!L10+MAR!L10</f>
        <v>#REF!</v>
      </c>
      <c r="M10" s="58">
        <f>+ENE!M10+FEB!M10+MAR!M10</f>
        <v>0</v>
      </c>
      <c r="N10" s="7" t="e">
        <f>SUM(D10:L10)</f>
        <v>#REF!</v>
      </c>
      <c r="P10" s="47"/>
      <c r="Q10" s="78"/>
    </row>
    <row r="11" spans="1:17">
      <c r="A11" s="42"/>
      <c r="C11" s="5" t="s">
        <v>12</v>
      </c>
      <c r="D11" s="58" t="e">
        <f>+ENE!D11+FEB!D11+MAR!D11</f>
        <v>#REF!</v>
      </c>
      <c r="E11" s="58" t="e">
        <f>+ENE!E11+FEB!E11+MAR!E11</f>
        <v>#REF!</v>
      </c>
      <c r="F11" s="58" t="e">
        <f>+ENE!F11+FEB!F11+MAR!F11</f>
        <v>#REF!</v>
      </c>
      <c r="G11" s="58" t="e">
        <f>+ENE!G11+FEB!G11+MAR!G11</f>
        <v>#REF!</v>
      </c>
      <c r="H11" s="58" t="e">
        <f>+ENE!H11+FEB!H11+MAR!H11</f>
        <v>#REF!</v>
      </c>
      <c r="I11" s="58" t="e">
        <f>+ENE!I11+FEB!I11+MAR!I11</f>
        <v>#REF!</v>
      </c>
      <c r="J11" s="58" t="e">
        <f>+ENE!J11+FEB!J11+MAR!J11</f>
        <v>#REF!</v>
      </c>
      <c r="K11" s="58" t="e">
        <f>+ENE!K11+FEB!K11+MAR!K11</f>
        <v>#REF!</v>
      </c>
      <c r="L11" s="58" t="e">
        <f>+ENE!L11+FEB!L11+MAR!L11</f>
        <v>#REF!</v>
      </c>
      <c r="M11" s="58">
        <f>+ENE!M11+FEB!M11+MAR!M11</f>
        <v>0</v>
      </c>
      <c r="N11" s="7" t="e">
        <f t="shared" ref="N11:N67" si="0">SUM(D11:L11)</f>
        <v>#REF!</v>
      </c>
      <c r="P11" s="47"/>
      <c r="Q11" s="78"/>
    </row>
    <row r="12" spans="1:17">
      <c r="A12" s="42"/>
      <c r="C12" s="5" t="s">
        <v>101</v>
      </c>
      <c r="D12" s="58" t="e">
        <f>+ENE!D12+FEB!D12+MAR!D12</f>
        <v>#REF!</v>
      </c>
      <c r="E12" s="58" t="e">
        <f>+ENE!E12+FEB!E12+MAR!E12</f>
        <v>#REF!</v>
      </c>
      <c r="F12" s="58" t="e">
        <f>+ENE!F12+FEB!F12+MAR!F12</f>
        <v>#REF!</v>
      </c>
      <c r="G12" s="58" t="e">
        <f>+ENE!G12+FEB!G12+MAR!G12</f>
        <v>#REF!</v>
      </c>
      <c r="H12" s="58" t="e">
        <f>+ENE!H12+FEB!H12+MAR!H12</f>
        <v>#REF!</v>
      </c>
      <c r="I12" s="58" t="e">
        <f>+ENE!I12+FEB!I12+MAR!I12</f>
        <v>#REF!</v>
      </c>
      <c r="J12" s="58" t="e">
        <f>+ENE!J12+FEB!J12+MAR!J12</f>
        <v>#REF!</v>
      </c>
      <c r="K12" s="58" t="e">
        <f>+ENE!K12+FEB!K12+MAR!K12</f>
        <v>#REF!</v>
      </c>
      <c r="L12" s="58" t="e">
        <f>+ENE!L12+FEB!L12+MAR!L12</f>
        <v>#REF!</v>
      </c>
      <c r="M12" s="58">
        <f>+ENE!M12+FEB!M12+MAR!M12</f>
        <v>0</v>
      </c>
      <c r="N12" s="7" t="e">
        <f t="shared" si="0"/>
        <v>#REF!</v>
      </c>
      <c r="P12" s="47"/>
      <c r="Q12" s="78"/>
    </row>
    <row r="13" spans="1:17">
      <c r="A13" s="42"/>
      <c r="C13" s="5" t="s">
        <v>102</v>
      </c>
      <c r="D13" s="58" t="e">
        <f>+ENE!D13+FEB!D13+MAR!D13</f>
        <v>#REF!</v>
      </c>
      <c r="E13" s="58" t="e">
        <f>+ENE!E13+FEB!E13+MAR!E13</f>
        <v>#REF!</v>
      </c>
      <c r="F13" s="58" t="e">
        <f>+ENE!F13+FEB!F13+MAR!F13</f>
        <v>#REF!</v>
      </c>
      <c r="G13" s="58" t="e">
        <f>+ENE!G13+FEB!G13+MAR!G13</f>
        <v>#REF!</v>
      </c>
      <c r="H13" s="58" t="e">
        <f>+ENE!H13+FEB!H13+MAR!H13</f>
        <v>#REF!</v>
      </c>
      <c r="I13" s="58" t="e">
        <f>+ENE!I13+FEB!I13+MAR!I13</f>
        <v>#REF!</v>
      </c>
      <c r="J13" s="58" t="e">
        <f>+ENE!J13+FEB!J13+MAR!J13</f>
        <v>#REF!</v>
      </c>
      <c r="K13" s="58" t="e">
        <f>+ENE!K13+FEB!K13+MAR!K13</f>
        <v>#REF!</v>
      </c>
      <c r="L13" s="58" t="e">
        <f>+ENE!L13+FEB!L13+MAR!L13</f>
        <v>#REF!</v>
      </c>
      <c r="M13" s="58">
        <f>+ENE!M13+FEB!M13+MAR!M13</f>
        <v>0</v>
      </c>
      <c r="N13" s="7" t="e">
        <f t="shared" si="0"/>
        <v>#REF!</v>
      </c>
      <c r="P13" s="47"/>
      <c r="Q13" s="78"/>
    </row>
    <row r="14" spans="1:17">
      <c r="A14" s="42"/>
      <c r="C14" s="5" t="s">
        <v>103</v>
      </c>
      <c r="D14" s="58" t="e">
        <f>+ENE!D14+FEB!D14+MAR!D14</f>
        <v>#REF!</v>
      </c>
      <c r="E14" s="58" t="e">
        <f>+ENE!E14+FEB!E14+MAR!E14</f>
        <v>#REF!</v>
      </c>
      <c r="F14" s="58" t="e">
        <f>+ENE!F14+FEB!F14+MAR!F14</f>
        <v>#REF!</v>
      </c>
      <c r="G14" s="58" t="e">
        <f>+ENE!G14+FEB!G14+MAR!G14</f>
        <v>#REF!</v>
      </c>
      <c r="H14" s="58" t="e">
        <f>+ENE!H14+FEB!H14+MAR!H14</f>
        <v>#REF!</v>
      </c>
      <c r="I14" s="58" t="e">
        <f>+ENE!I14+FEB!I14+MAR!I14</f>
        <v>#REF!</v>
      </c>
      <c r="J14" s="58" t="e">
        <f>+ENE!J14+FEB!J14+MAR!J14</f>
        <v>#REF!</v>
      </c>
      <c r="K14" s="58" t="e">
        <f>+ENE!K14+FEB!K14+MAR!K14</f>
        <v>#REF!</v>
      </c>
      <c r="L14" s="58" t="e">
        <f>+ENE!L14+FEB!L14+MAR!L14</f>
        <v>#REF!</v>
      </c>
      <c r="M14" s="58">
        <f>+ENE!M14+FEB!M14+MAR!M14</f>
        <v>0</v>
      </c>
      <c r="N14" s="7" t="e">
        <f t="shared" si="0"/>
        <v>#REF!</v>
      </c>
      <c r="P14" s="47"/>
      <c r="Q14" s="78"/>
    </row>
    <row r="15" spans="1:17">
      <c r="A15" s="42"/>
      <c r="C15" s="5" t="s">
        <v>104</v>
      </c>
      <c r="D15" s="58" t="e">
        <f>+ENE!D15+FEB!D15+MAR!D15</f>
        <v>#REF!</v>
      </c>
      <c r="E15" s="58" t="e">
        <f>+ENE!E15+FEB!E15+MAR!E15</f>
        <v>#REF!</v>
      </c>
      <c r="F15" s="58" t="e">
        <f>+ENE!F15+FEB!F15+MAR!F15</f>
        <v>#REF!</v>
      </c>
      <c r="G15" s="58" t="e">
        <f>+ENE!G15+FEB!G15+MAR!G15</f>
        <v>#REF!</v>
      </c>
      <c r="H15" s="58" t="e">
        <f>+ENE!H15+FEB!H15+MAR!H15</f>
        <v>#REF!</v>
      </c>
      <c r="I15" s="58" t="e">
        <f>+ENE!I15+FEB!I15+MAR!I15</f>
        <v>#REF!</v>
      </c>
      <c r="J15" s="58" t="e">
        <f>+ENE!J15+FEB!J15+MAR!J15</f>
        <v>#REF!</v>
      </c>
      <c r="K15" s="58" t="e">
        <f>+ENE!K15+FEB!K15+MAR!K15</f>
        <v>#REF!</v>
      </c>
      <c r="L15" s="58" t="e">
        <f>+ENE!L15+FEB!L15+MAR!L15</f>
        <v>#REF!</v>
      </c>
      <c r="M15" s="58">
        <f>+ENE!M15+FEB!M15+MAR!M15</f>
        <v>0</v>
      </c>
      <c r="N15" s="7" t="e">
        <f t="shared" si="0"/>
        <v>#REF!</v>
      </c>
      <c r="P15" s="47"/>
      <c r="Q15" s="78"/>
    </row>
    <row r="16" spans="1:17">
      <c r="A16" s="42"/>
      <c r="C16" s="5" t="s">
        <v>105</v>
      </c>
      <c r="D16" s="58" t="e">
        <f>+ENE!D16+FEB!D16+MAR!D16</f>
        <v>#REF!</v>
      </c>
      <c r="E16" s="58" t="e">
        <f>+ENE!E16+FEB!E16+MAR!E16</f>
        <v>#REF!</v>
      </c>
      <c r="F16" s="58" t="e">
        <f>+ENE!F16+FEB!F16+MAR!F16</f>
        <v>#REF!</v>
      </c>
      <c r="G16" s="58" t="e">
        <f>+ENE!G16+FEB!G16+MAR!G16</f>
        <v>#REF!</v>
      </c>
      <c r="H16" s="58" t="e">
        <f>+ENE!H16+FEB!H16+MAR!H16</f>
        <v>#REF!</v>
      </c>
      <c r="I16" s="58" t="e">
        <f>+ENE!I16+FEB!I16+MAR!I16</f>
        <v>#REF!</v>
      </c>
      <c r="J16" s="58" t="e">
        <f>+ENE!J16+FEB!J16+MAR!J16</f>
        <v>#REF!</v>
      </c>
      <c r="K16" s="58" t="e">
        <f>+ENE!K16+FEB!K16+MAR!K16</f>
        <v>#REF!</v>
      </c>
      <c r="L16" s="58" t="e">
        <f>+ENE!L16+FEB!L16+MAR!L16</f>
        <v>#REF!</v>
      </c>
      <c r="M16" s="58">
        <f>+ENE!M16+FEB!M16+MAR!M16</f>
        <v>0</v>
      </c>
      <c r="N16" s="7" t="e">
        <f t="shared" si="0"/>
        <v>#REF!</v>
      </c>
      <c r="P16" s="47"/>
      <c r="Q16" s="78"/>
    </row>
    <row r="17" spans="1:17">
      <c r="A17" s="42"/>
      <c r="C17" s="5" t="s">
        <v>18</v>
      </c>
      <c r="D17" s="58" t="e">
        <f>+ENE!D17+FEB!D17+MAR!D17</f>
        <v>#REF!</v>
      </c>
      <c r="E17" s="58" t="e">
        <f>+ENE!E17+FEB!E17+MAR!E17</f>
        <v>#REF!</v>
      </c>
      <c r="F17" s="58" t="e">
        <f>+ENE!F17+FEB!F17+MAR!F17</f>
        <v>#REF!</v>
      </c>
      <c r="G17" s="58" t="e">
        <f>+ENE!G17+FEB!G17+MAR!G17</f>
        <v>#REF!</v>
      </c>
      <c r="H17" s="58" t="e">
        <f>+ENE!H17+FEB!H17+MAR!H17</f>
        <v>#REF!</v>
      </c>
      <c r="I17" s="58" t="e">
        <f>+ENE!I17+FEB!I17+MAR!I17</f>
        <v>#REF!</v>
      </c>
      <c r="J17" s="58" t="e">
        <f>+ENE!J17+FEB!J17+MAR!J17</f>
        <v>#REF!</v>
      </c>
      <c r="K17" s="58" t="e">
        <f>+ENE!K17+FEB!K17+MAR!K17</f>
        <v>#REF!</v>
      </c>
      <c r="L17" s="58" t="e">
        <f>+ENE!L17+FEB!L17+MAR!L17</f>
        <v>#REF!</v>
      </c>
      <c r="M17" s="58">
        <f>+ENE!M17+FEB!M17+MAR!M17</f>
        <v>0</v>
      </c>
      <c r="N17" s="7" t="e">
        <f t="shared" si="0"/>
        <v>#REF!</v>
      </c>
      <c r="P17" s="47"/>
      <c r="Q17" s="78"/>
    </row>
    <row r="18" spans="1:17">
      <c r="A18" s="42"/>
      <c r="C18" s="5" t="s">
        <v>19</v>
      </c>
      <c r="D18" s="58" t="e">
        <f>+ENE!D18+FEB!D18+MAR!D18</f>
        <v>#REF!</v>
      </c>
      <c r="E18" s="58" t="e">
        <f>+ENE!E18+FEB!E18+MAR!E18</f>
        <v>#REF!</v>
      </c>
      <c r="F18" s="58" t="e">
        <f>+ENE!F18+FEB!F18+MAR!F18</f>
        <v>#REF!</v>
      </c>
      <c r="G18" s="58" t="e">
        <f>+ENE!G18+FEB!G18+MAR!G18</f>
        <v>#REF!</v>
      </c>
      <c r="H18" s="58" t="e">
        <f>+ENE!H18+FEB!H18+MAR!H18</f>
        <v>#REF!</v>
      </c>
      <c r="I18" s="58" t="e">
        <f>+ENE!I18+FEB!I18+MAR!I18</f>
        <v>#REF!</v>
      </c>
      <c r="J18" s="58" t="e">
        <f>+ENE!J18+FEB!J18+MAR!J18</f>
        <v>#REF!</v>
      </c>
      <c r="K18" s="58" t="e">
        <f>+ENE!K18+FEB!K18+MAR!K18</f>
        <v>#REF!</v>
      </c>
      <c r="L18" s="58" t="e">
        <f>+ENE!L18+FEB!L18+MAR!L18</f>
        <v>#REF!</v>
      </c>
      <c r="M18" s="58">
        <f>+ENE!M18+FEB!M18+MAR!M18</f>
        <v>0</v>
      </c>
      <c r="N18" s="7" t="e">
        <f t="shared" si="0"/>
        <v>#REF!</v>
      </c>
      <c r="P18" s="47"/>
      <c r="Q18" s="78"/>
    </row>
    <row r="19" spans="1:17">
      <c r="A19" s="42"/>
      <c r="C19" s="5" t="s">
        <v>106</v>
      </c>
      <c r="D19" s="58" t="e">
        <f>+ENE!D19+FEB!D19+MAR!D19</f>
        <v>#REF!</v>
      </c>
      <c r="E19" s="58" t="e">
        <f>+ENE!E19+FEB!E19+MAR!E19</f>
        <v>#REF!</v>
      </c>
      <c r="F19" s="58" t="e">
        <f>+ENE!F19+FEB!F19+MAR!F19</f>
        <v>#REF!</v>
      </c>
      <c r="G19" s="58" t="e">
        <f>+ENE!G19+FEB!G19+MAR!G19</f>
        <v>#REF!</v>
      </c>
      <c r="H19" s="58" t="e">
        <f>+ENE!H19+FEB!H19+MAR!H19</f>
        <v>#REF!</v>
      </c>
      <c r="I19" s="58" t="e">
        <f>+ENE!I19+FEB!I19+MAR!I19</f>
        <v>#REF!</v>
      </c>
      <c r="J19" s="58" t="e">
        <f>+ENE!J19+FEB!J19+MAR!J19</f>
        <v>#REF!</v>
      </c>
      <c r="K19" s="58" t="e">
        <f>+ENE!K19+FEB!K19+MAR!K19</f>
        <v>#REF!</v>
      </c>
      <c r="L19" s="58" t="e">
        <f>+ENE!L19+FEB!L19+MAR!L19</f>
        <v>#REF!</v>
      </c>
      <c r="M19" s="58">
        <f>+ENE!M19+FEB!M19+MAR!M19</f>
        <v>0</v>
      </c>
      <c r="N19" s="7" t="e">
        <f t="shared" si="0"/>
        <v>#REF!</v>
      </c>
      <c r="P19" s="47"/>
      <c r="Q19" s="78"/>
    </row>
    <row r="20" spans="1:17">
      <c r="A20" s="42"/>
      <c r="C20" s="5" t="s">
        <v>107</v>
      </c>
      <c r="D20" s="58" t="e">
        <f>+ENE!D20+FEB!D20+MAR!D20</f>
        <v>#REF!</v>
      </c>
      <c r="E20" s="58" t="e">
        <f>+ENE!E20+FEB!E20+MAR!E20</f>
        <v>#REF!</v>
      </c>
      <c r="F20" s="58" t="e">
        <f>+ENE!F20+FEB!F20+MAR!F20</f>
        <v>#REF!</v>
      </c>
      <c r="G20" s="58" t="e">
        <f>+ENE!G20+FEB!G20+MAR!G20</f>
        <v>#REF!</v>
      </c>
      <c r="H20" s="58" t="e">
        <f>+ENE!H20+FEB!H20+MAR!H20</f>
        <v>#REF!</v>
      </c>
      <c r="I20" s="58" t="e">
        <f>+ENE!I20+FEB!I20+MAR!I20</f>
        <v>#REF!</v>
      </c>
      <c r="J20" s="58" t="e">
        <f>+ENE!J20+FEB!J20+MAR!J20</f>
        <v>#REF!</v>
      </c>
      <c r="K20" s="58" t="e">
        <f>+ENE!K20+FEB!K20+MAR!K20</f>
        <v>#REF!</v>
      </c>
      <c r="L20" s="58" t="e">
        <f>+ENE!L20+FEB!L20+MAR!L20</f>
        <v>#REF!</v>
      </c>
      <c r="M20" s="58">
        <f>+ENE!M20+FEB!M20+MAR!M20</f>
        <v>0</v>
      </c>
      <c r="N20" s="7" t="e">
        <f t="shared" si="0"/>
        <v>#REF!</v>
      </c>
      <c r="P20" s="47"/>
      <c r="Q20" s="78"/>
    </row>
    <row r="21" spans="1:17">
      <c r="A21" s="42"/>
      <c r="C21" s="5" t="s">
        <v>20</v>
      </c>
      <c r="D21" s="58" t="e">
        <f>+ENE!D21+FEB!D21+MAR!D21</f>
        <v>#REF!</v>
      </c>
      <c r="E21" s="58" t="e">
        <f>+ENE!E21+FEB!E21+MAR!E21</f>
        <v>#REF!</v>
      </c>
      <c r="F21" s="58" t="e">
        <f>+ENE!F21+FEB!F21+MAR!F21</f>
        <v>#REF!</v>
      </c>
      <c r="G21" s="58" t="e">
        <f>+ENE!G21+FEB!G21+MAR!G21</f>
        <v>#REF!</v>
      </c>
      <c r="H21" s="58" t="e">
        <f>+ENE!H21+FEB!H21+MAR!H21</f>
        <v>#REF!</v>
      </c>
      <c r="I21" s="58" t="e">
        <f>+ENE!I21+FEB!I21+MAR!I21</f>
        <v>#REF!</v>
      </c>
      <c r="J21" s="58" t="e">
        <f>+ENE!J21+FEB!J21+MAR!J21</f>
        <v>#REF!</v>
      </c>
      <c r="K21" s="58" t="e">
        <f>+ENE!K21+FEB!K21+MAR!K21</f>
        <v>#REF!</v>
      </c>
      <c r="L21" s="58" t="e">
        <f>+ENE!L21+FEB!L21+MAR!L21</f>
        <v>#REF!</v>
      </c>
      <c r="M21" s="58">
        <f>+ENE!M21+FEB!M21+MAR!M21</f>
        <v>0</v>
      </c>
      <c r="N21" s="7" t="e">
        <f t="shared" si="0"/>
        <v>#REF!</v>
      </c>
      <c r="P21" s="47"/>
      <c r="Q21" s="78"/>
    </row>
    <row r="22" spans="1:17">
      <c r="A22" s="42"/>
      <c r="C22" s="5" t="s">
        <v>22</v>
      </c>
      <c r="D22" s="58" t="e">
        <f>+ENE!D22+FEB!D22+MAR!D22</f>
        <v>#REF!</v>
      </c>
      <c r="E22" s="58" t="e">
        <f>+ENE!E22+FEB!E22+MAR!E22</f>
        <v>#REF!</v>
      </c>
      <c r="F22" s="58" t="e">
        <f>+ENE!F22+FEB!F22+MAR!F22</f>
        <v>#REF!</v>
      </c>
      <c r="G22" s="58" t="e">
        <f>+ENE!G22+FEB!G22+MAR!G22</f>
        <v>#REF!</v>
      </c>
      <c r="H22" s="58" t="e">
        <f>+ENE!H22+FEB!H22+MAR!H22</f>
        <v>#REF!</v>
      </c>
      <c r="I22" s="58" t="e">
        <f>+ENE!I22+FEB!I22+MAR!I22</f>
        <v>#REF!</v>
      </c>
      <c r="J22" s="58" t="e">
        <f>+ENE!J22+FEB!J22+MAR!J22</f>
        <v>#REF!</v>
      </c>
      <c r="K22" s="58" t="e">
        <f>+ENE!K22+FEB!K22+MAR!K22</f>
        <v>#REF!</v>
      </c>
      <c r="L22" s="58" t="e">
        <f>+ENE!L22+FEB!L22+MAR!L22</f>
        <v>#REF!</v>
      </c>
      <c r="M22" s="58">
        <f>+ENE!M22+FEB!M22+MAR!M22</f>
        <v>0</v>
      </c>
      <c r="N22" s="7" t="e">
        <f t="shared" si="0"/>
        <v>#REF!</v>
      </c>
      <c r="P22" s="47"/>
      <c r="Q22" s="78"/>
    </row>
    <row r="23" spans="1:17">
      <c r="A23" s="42"/>
      <c r="C23" s="5" t="s">
        <v>108</v>
      </c>
      <c r="D23" s="58" t="e">
        <f>+ENE!D23+FEB!D23+MAR!D23</f>
        <v>#REF!</v>
      </c>
      <c r="E23" s="58" t="e">
        <f>+ENE!E23+FEB!E23+MAR!E23</f>
        <v>#REF!</v>
      </c>
      <c r="F23" s="58" t="e">
        <f>+ENE!F23+FEB!F23+MAR!F23</f>
        <v>#REF!</v>
      </c>
      <c r="G23" s="58" t="e">
        <f>+ENE!G23+FEB!G23+MAR!G23</f>
        <v>#REF!</v>
      </c>
      <c r="H23" s="58" t="e">
        <f>+ENE!H23+FEB!H23+MAR!H23</f>
        <v>#REF!</v>
      </c>
      <c r="I23" s="58" t="e">
        <f>+ENE!I23+FEB!I23+MAR!I23</f>
        <v>#REF!</v>
      </c>
      <c r="J23" s="58" t="e">
        <f>+ENE!J23+FEB!J23+MAR!J23</f>
        <v>#REF!</v>
      </c>
      <c r="K23" s="58" t="e">
        <f>+ENE!K23+FEB!K23+MAR!K23</f>
        <v>#REF!</v>
      </c>
      <c r="L23" s="58" t="e">
        <f>+ENE!L23+FEB!L23+MAR!L23</f>
        <v>#REF!</v>
      </c>
      <c r="M23" s="58">
        <f>+ENE!M23+FEB!M23+MAR!M23</f>
        <v>0</v>
      </c>
      <c r="N23" s="7" t="e">
        <f t="shared" si="0"/>
        <v>#REF!</v>
      </c>
      <c r="P23" s="47"/>
      <c r="Q23" s="78"/>
    </row>
    <row r="24" spans="1:17">
      <c r="A24" s="42"/>
      <c r="C24" s="5" t="s">
        <v>109</v>
      </c>
      <c r="D24" s="58" t="e">
        <f>+ENE!D24+FEB!D24+MAR!D24</f>
        <v>#REF!</v>
      </c>
      <c r="E24" s="58" t="e">
        <f>+ENE!E24+FEB!E24+MAR!E24</f>
        <v>#REF!</v>
      </c>
      <c r="F24" s="58" t="e">
        <f>+ENE!F24+FEB!F24+MAR!F24</f>
        <v>#REF!</v>
      </c>
      <c r="G24" s="58" t="e">
        <f>+ENE!G24+FEB!G24+MAR!G24</f>
        <v>#REF!</v>
      </c>
      <c r="H24" s="58" t="e">
        <f>+ENE!H24+FEB!H24+MAR!H24</f>
        <v>#REF!</v>
      </c>
      <c r="I24" s="58" t="e">
        <f>+ENE!I24+FEB!I24+MAR!I24</f>
        <v>#REF!</v>
      </c>
      <c r="J24" s="58" t="e">
        <f>+ENE!J24+FEB!J24+MAR!J24</f>
        <v>#REF!</v>
      </c>
      <c r="K24" s="58" t="e">
        <f>+ENE!K24+FEB!K24+MAR!K24</f>
        <v>#REF!</v>
      </c>
      <c r="L24" s="58" t="e">
        <f>+ENE!L24+FEB!L24+MAR!L24</f>
        <v>#REF!</v>
      </c>
      <c r="M24" s="58">
        <f>+ENE!M24+FEB!M24+MAR!M24</f>
        <v>0</v>
      </c>
      <c r="N24" s="7" t="e">
        <f t="shared" si="0"/>
        <v>#REF!</v>
      </c>
      <c r="P24" s="47"/>
      <c r="Q24" s="78"/>
    </row>
    <row r="25" spans="1:17">
      <c r="A25" s="42"/>
      <c r="C25" s="5" t="s">
        <v>110</v>
      </c>
      <c r="D25" s="58" t="e">
        <f>+ENE!D25+FEB!D25+MAR!D25</f>
        <v>#REF!</v>
      </c>
      <c r="E25" s="58" t="e">
        <f>+ENE!E25+FEB!E25+MAR!E25</f>
        <v>#REF!</v>
      </c>
      <c r="F25" s="58" t="e">
        <f>+ENE!F25+FEB!F25+MAR!F25</f>
        <v>#REF!</v>
      </c>
      <c r="G25" s="58" t="e">
        <f>+ENE!G25+FEB!G25+MAR!G25</f>
        <v>#REF!</v>
      </c>
      <c r="H25" s="58" t="e">
        <f>+ENE!H25+FEB!H25+MAR!H25</f>
        <v>#REF!</v>
      </c>
      <c r="I25" s="58" t="e">
        <f>+ENE!I25+FEB!I25+MAR!I25</f>
        <v>#REF!</v>
      </c>
      <c r="J25" s="58" t="e">
        <f>+ENE!J25+FEB!J25+MAR!J25</f>
        <v>#REF!</v>
      </c>
      <c r="K25" s="58" t="e">
        <f>+ENE!K25+FEB!K25+MAR!K25</f>
        <v>#REF!</v>
      </c>
      <c r="L25" s="58" t="e">
        <f>+ENE!L25+FEB!L25+MAR!L25</f>
        <v>#REF!</v>
      </c>
      <c r="M25" s="58">
        <f>+ENE!M25+FEB!M25+MAR!M25</f>
        <v>0</v>
      </c>
      <c r="N25" s="7" t="e">
        <f t="shared" si="0"/>
        <v>#REF!</v>
      </c>
      <c r="P25" s="47"/>
      <c r="Q25" s="78"/>
    </row>
    <row r="26" spans="1:17">
      <c r="A26" s="42"/>
      <c r="C26" s="5" t="s">
        <v>27</v>
      </c>
      <c r="D26" s="58" t="e">
        <f>+ENE!D26+FEB!D26+MAR!D26</f>
        <v>#REF!</v>
      </c>
      <c r="E26" s="58" t="e">
        <f>+ENE!E26+FEB!E26+MAR!E26</f>
        <v>#REF!</v>
      </c>
      <c r="F26" s="58" t="e">
        <f>+ENE!F26+FEB!F26+MAR!F26</f>
        <v>#REF!</v>
      </c>
      <c r="G26" s="58" t="e">
        <f>+ENE!G26+FEB!G26+MAR!G26</f>
        <v>#REF!</v>
      </c>
      <c r="H26" s="58" t="e">
        <f>+ENE!H26+FEB!H26+MAR!H26</f>
        <v>#REF!</v>
      </c>
      <c r="I26" s="58" t="e">
        <f>+ENE!I26+FEB!I26+MAR!I26</f>
        <v>#REF!</v>
      </c>
      <c r="J26" s="58" t="e">
        <f>+ENE!J26+FEB!J26+MAR!J26</f>
        <v>#REF!</v>
      </c>
      <c r="K26" s="58" t="e">
        <f>+ENE!K26+FEB!K26+MAR!K26</f>
        <v>#REF!</v>
      </c>
      <c r="L26" s="58" t="e">
        <f>+ENE!L26+FEB!L26+MAR!L26</f>
        <v>#REF!</v>
      </c>
      <c r="M26" s="58">
        <f>+ENE!M26+FEB!M26+MAR!M26</f>
        <v>0</v>
      </c>
      <c r="N26" s="7" t="e">
        <f t="shared" si="0"/>
        <v>#REF!</v>
      </c>
      <c r="P26" s="47"/>
      <c r="Q26" s="78"/>
    </row>
    <row r="27" spans="1:17">
      <c r="A27" s="42"/>
      <c r="C27" s="5" t="s">
        <v>28</v>
      </c>
      <c r="D27" s="58" t="e">
        <f>+ENE!D27+FEB!D27+MAR!D27</f>
        <v>#REF!</v>
      </c>
      <c r="E27" s="58" t="e">
        <f>+ENE!E27+FEB!E27+MAR!E27</f>
        <v>#REF!</v>
      </c>
      <c r="F27" s="58" t="e">
        <f>+ENE!F27+FEB!F27+MAR!F27</f>
        <v>#REF!</v>
      </c>
      <c r="G27" s="58" t="e">
        <f>+ENE!G27+FEB!G27+MAR!G27</f>
        <v>#REF!</v>
      </c>
      <c r="H27" s="58" t="e">
        <f>+ENE!H27+FEB!H27+MAR!H27</f>
        <v>#REF!</v>
      </c>
      <c r="I27" s="58" t="e">
        <f>+ENE!I27+FEB!I27+MAR!I27</f>
        <v>#REF!</v>
      </c>
      <c r="J27" s="58" t="e">
        <f>+ENE!J27+FEB!J27+MAR!J27</f>
        <v>#REF!</v>
      </c>
      <c r="K27" s="58" t="e">
        <f>+ENE!K27+FEB!K27+MAR!K27</f>
        <v>#REF!</v>
      </c>
      <c r="L27" s="58" t="e">
        <f>+ENE!L27+FEB!L27+MAR!L27</f>
        <v>#REF!</v>
      </c>
      <c r="M27" s="58">
        <f>+ENE!M27+FEB!M27+MAR!M27</f>
        <v>0</v>
      </c>
      <c r="N27" s="7" t="e">
        <f t="shared" si="0"/>
        <v>#REF!</v>
      </c>
      <c r="P27" s="47"/>
      <c r="Q27" s="78"/>
    </row>
    <row r="28" spans="1:17">
      <c r="A28" s="42"/>
      <c r="C28" s="5" t="s">
        <v>111</v>
      </c>
      <c r="D28" s="58" t="e">
        <f>+ENE!D28+FEB!D28+MAR!D28</f>
        <v>#REF!</v>
      </c>
      <c r="E28" s="58" t="e">
        <f>+ENE!E28+FEB!E28+MAR!E28</f>
        <v>#REF!</v>
      </c>
      <c r="F28" s="58" t="e">
        <f>+ENE!F28+FEB!F28+MAR!F28</f>
        <v>#REF!</v>
      </c>
      <c r="G28" s="58" t="e">
        <f>+ENE!G28+FEB!G28+MAR!G28</f>
        <v>#REF!</v>
      </c>
      <c r="H28" s="58" t="e">
        <f>+ENE!H28+FEB!H28+MAR!H28</f>
        <v>#REF!</v>
      </c>
      <c r="I28" s="58" t="e">
        <f>+ENE!I28+FEB!I28+MAR!I28</f>
        <v>#REF!</v>
      </c>
      <c r="J28" s="58" t="e">
        <f>+ENE!J28+FEB!J28+MAR!J28</f>
        <v>#REF!</v>
      </c>
      <c r="K28" s="58" t="e">
        <f>+ENE!K28+FEB!K28+MAR!K28</f>
        <v>#REF!</v>
      </c>
      <c r="L28" s="58" t="e">
        <f>+ENE!L28+FEB!L28+MAR!L28</f>
        <v>#REF!</v>
      </c>
      <c r="M28" s="58">
        <f>+ENE!M28+FEB!M28+MAR!M28</f>
        <v>0</v>
      </c>
      <c r="N28" s="7" t="e">
        <f t="shared" si="0"/>
        <v>#REF!</v>
      </c>
      <c r="P28" s="47"/>
      <c r="Q28" s="78"/>
    </row>
    <row r="29" spans="1:17">
      <c r="A29" s="42"/>
      <c r="C29" s="5" t="s">
        <v>112</v>
      </c>
      <c r="D29" s="58" t="e">
        <f>+ENE!D29+FEB!D29+MAR!D29</f>
        <v>#REF!</v>
      </c>
      <c r="E29" s="58" t="e">
        <f>+ENE!E29+FEB!E29+MAR!E29</f>
        <v>#REF!</v>
      </c>
      <c r="F29" s="58" t="e">
        <f>+ENE!F29+FEB!F29+MAR!F29</f>
        <v>#REF!</v>
      </c>
      <c r="G29" s="58" t="e">
        <f>+ENE!G29+FEB!G29+MAR!G29</f>
        <v>#REF!</v>
      </c>
      <c r="H29" s="58" t="e">
        <f>+ENE!H29+FEB!H29+MAR!H29</f>
        <v>#REF!</v>
      </c>
      <c r="I29" s="58" t="e">
        <f>+ENE!I29+FEB!I29+MAR!I29</f>
        <v>#REF!</v>
      </c>
      <c r="J29" s="58" t="e">
        <f>+ENE!J29+FEB!J29+MAR!J29</f>
        <v>#REF!</v>
      </c>
      <c r="K29" s="58" t="e">
        <f>+ENE!K29+FEB!K29+MAR!K29</f>
        <v>#REF!</v>
      </c>
      <c r="L29" s="58" t="e">
        <f>+ENE!L29+FEB!L29+MAR!L29</f>
        <v>#REF!</v>
      </c>
      <c r="M29" s="58">
        <f>+ENE!M29+FEB!M29+MAR!M29</f>
        <v>0</v>
      </c>
      <c r="N29" s="7" t="e">
        <f t="shared" si="0"/>
        <v>#REF!</v>
      </c>
      <c r="P29" s="47"/>
      <c r="Q29" s="78"/>
    </row>
    <row r="30" spans="1:17">
      <c r="A30" s="42"/>
      <c r="C30" s="5" t="s">
        <v>113</v>
      </c>
      <c r="D30" s="58" t="e">
        <f>+ENE!D30+FEB!D30+MAR!D30</f>
        <v>#REF!</v>
      </c>
      <c r="E30" s="58" t="e">
        <f>+ENE!E30+FEB!E30+MAR!E30</f>
        <v>#REF!</v>
      </c>
      <c r="F30" s="58" t="e">
        <f>+ENE!F30+FEB!F30+MAR!F30</f>
        <v>#REF!</v>
      </c>
      <c r="G30" s="58" t="e">
        <f>+ENE!G30+FEB!G30+MAR!G30</f>
        <v>#REF!</v>
      </c>
      <c r="H30" s="58" t="e">
        <f>+ENE!H30+FEB!H30+MAR!H30</f>
        <v>#REF!</v>
      </c>
      <c r="I30" s="58" t="e">
        <f>+ENE!I30+FEB!I30+MAR!I30</f>
        <v>#REF!</v>
      </c>
      <c r="J30" s="58" t="e">
        <f>+ENE!J30+FEB!J30+MAR!J30</f>
        <v>#REF!</v>
      </c>
      <c r="K30" s="58" t="e">
        <f>+ENE!K30+FEB!K30+MAR!K30</f>
        <v>#REF!</v>
      </c>
      <c r="L30" s="58" t="e">
        <f>+ENE!L30+FEB!L30+MAR!L30</f>
        <v>#REF!</v>
      </c>
      <c r="M30" s="58">
        <f>+ENE!M30+FEB!M30+MAR!M30</f>
        <v>0</v>
      </c>
      <c r="N30" s="7" t="e">
        <f t="shared" si="0"/>
        <v>#REF!</v>
      </c>
      <c r="P30" s="47"/>
      <c r="Q30" s="78"/>
    </row>
    <row r="31" spans="1:17">
      <c r="A31" s="42"/>
      <c r="C31" s="5" t="s">
        <v>32</v>
      </c>
      <c r="D31" s="58" t="e">
        <f>+ENE!D31+FEB!D31+MAR!D31</f>
        <v>#REF!</v>
      </c>
      <c r="E31" s="58" t="e">
        <f>+ENE!E31+FEB!E31+MAR!E31</f>
        <v>#REF!</v>
      </c>
      <c r="F31" s="58" t="e">
        <f>+ENE!F31+FEB!F31+MAR!F31</f>
        <v>#REF!</v>
      </c>
      <c r="G31" s="58" t="e">
        <f>+ENE!G31+FEB!G31+MAR!G31</f>
        <v>#REF!</v>
      </c>
      <c r="H31" s="58" t="e">
        <f>+ENE!H31+FEB!H31+MAR!H31</f>
        <v>#REF!</v>
      </c>
      <c r="I31" s="58" t="e">
        <f>+ENE!I31+FEB!I31+MAR!I31</f>
        <v>#REF!</v>
      </c>
      <c r="J31" s="58" t="e">
        <f>+ENE!J31+FEB!J31+MAR!J31</f>
        <v>#REF!</v>
      </c>
      <c r="K31" s="58" t="e">
        <f>+ENE!K31+FEB!K31+MAR!K31</f>
        <v>#REF!</v>
      </c>
      <c r="L31" s="58" t="e">
        <f>+ENE!L31+FEB!L31+MAR!L31</f>
        <v>#REF!</v>
      </c>
      <c r="M31" s="58">
        <f>+ENE!M31+FEB!M31+MAR!M31</f>
        <v>0</v>
      </c>
      <c r="N31" s="7" t="e">
        <f t="shared" si="0"/>
        <v>#REF!</v>
      </c>
      <c r="P31" s="47"/>
      <c r="Q31" s="78"/>
    </row>
    <row r="32" spans="1:17">
      <c r="A32" s="42"/>
      <c r="C32" s="5" t="s">
        <v>33</v>
      </c>
      <c r="D32" s="58" t="e">
        <f>+ENE!D32+FEB!D32+MAR!D32</f>
        <v>#REF!</v>
      </c>
      <c r="E32" s="58" t="e">
        <f>+ENE!E32+FEB!E32+MAR!E32</f>
        <v>#REF!</v>
      </c>
      <c r="F32" s="58" t="e">
        <f>+ENE!F32+FEB!F32+MAR!F32</f>
        <v>#REF!</v>
      </c>
      <c r="G32" s="58" t="e">
        <f>+ENE!G32+FEB!G32+MAR!G32</f>
        <v>#REF!</v>
      </c>
      <c r="H32" s="58" t="e">
        <f>+ENE!H32+FEB!H32+MAR!H32</f>
        <v>#REF!</v>
      </c>
      <c r="I32" s="58" t="e">
        <f>+ENE!I32+FEB!I32+MAR!I32</f>
        <v>#REF!</v>
      </c>
      <c r="J32" s="58" t="e">
        <f>+ENE!J32+FEB!J32+MAR!J32</f>
        <v>#REF!</v>
      </c>
      <c r="K32" s="58" t="e">
        <f>+ENE!K32+FEB!K32+MAR!K32</f>
        <v>#REF!</v>
      </c>
      <c r="L32" s="58" t="e">
        <f>+ENE!L32+FEB!L32+MAR!L32</f>
        <v>#REF!</v>
      </c>
      <c r="M32" s="58">
        <f>+ENE!M32+FEB!M32+MAR!M32</f>
        <v>0</v>
      </c>
      <c r="N32" s="7" t="e">
        <f t="shared" si="0"/>
        <v>#REF!</v>
      </c>
      <c r="P32" s="47"/>
      <c r="Q32" s="78"/>
    </row>
    <row r="33" spans="1:17">
      <c r="A33" s="42"/>
      <c r="C33" s="5" t="s">
        <v>34</v>
      </c>
      <c r="D33" s="58" t="e">
        <f>+ENE!D33+FEB!D33+MAR!D33</f>
        <v>#REF!</v>
      </c>
      <c r="E33" s="58" t="e">
        <f>+ENE!E33+FEB!E33+MAR!E33</f>
        <v>#REF!</v>
      </c>
      <c r="F33" s="58" t="e">
        <f>+ENE!F33+FEB!F33+MAR!F33</f>
        <v>#REF!</v>
      </c>
      <c r="G33" s="58" t="e">
        <f>+ENE!G33+FEB!G33+MAR!G33</f>
        <v>#REF!</v>
      </c>
      <c r="H33" s="58" t="e">
        <f>+ENE!H33+FEB!H33+MAR!H33</f>
        <v>#REF!</v>
      </c>
      <c r="I33" s="58" t="e">
        <f>+ENE!I33+FEB!I33+MAR!I33</f>
        <v>#REF!</v>
      </c>
      <c r="J33" s="58" t="e">
        <f>+ENE!J33+FEB!J33+MAR!J33</f>
        <v>#REF!</v>
      </c>
      <c r="K33" s="58" t="e">
        <f>+ENE!K33+FEB!K33+MAR!K33</f>
        <v>#REF!</v>
      </c>
      <c r="L33" s="58" t="e">
        <f>+ENE!L33+FEB!L33+MAR!L33</f>
        <v>#REF!</v>
      </c>
      <c r="M33" s="58">
        <f>+ENE!M33+FEB!M33+MAR!M33</f>
        <v>259873</v>
      </c>
      <c r="N33" s="7" t="e">
        <f t="shared" si="0"/>
        <v>#REF!</v>
      </c>
      <c r="P33" s="47"/>
      <c r="Q33" s="78"/>
    </row>
    <row r="34" spans="1:17">
      <c r="A34" s="42"/>
      <c r="C34" s="5" t="s">
        <v>114</v>
      </c>
      <c r="D34" s="58" t="e">
        <f>+ENE!D34+FEB!D34+MAR!D34</f>
        <v>#REF!</v>
      </c>
      <c r="E34" s="58" t="e">
        <f>+ENE!E34+FEB!E34+MAR!E34</f>
        <v>#REF!</v>
      </c>
      <c r="F34" s="58" t="e">
        <f>+ENE!F34+FEB!F34+MAR!F34</f>
        <v>#REF!</v>
      </c>
      <c r="G34" s="58" t="e">
        <f>+ENE!G34+FEB!G34+MAR!G34</f>
        <v>#REF!</v>
      </c>
      <c r="H34" s="58" t="e">
        <f>+ENE!H34+FEB!H34+MAR!H34</f>
        <v>#REF!</v>
      </c>
      <c r="I34" s="58" t="e">
        <f>+ENE!I34+FEB!I34+MAR!I34</f>
        <v>#REF!</v>
      </c>
      <c r="J34" s="58" t="e">
        <f>+ENE!J34+FEB!J34+MAR!J34</f>
        <v>#REF!</v>
      </c>
      <c r="K34" s="58" t="e">
        <f>+ENE!K34+FEB!K34+MAR!K34</f>
        <v>#REF!</v>
      </c>
      <c r="L34" s="58" t="e">
        <f>+ENE!L34+FEB!L34+MAR!L34</f>
        <v>#REF!</v>
      </c>
      <c r="M34" s="58">
        <f>+ENE!M34+FEB!M34+MAR!M34</f>
        <v>0</v>
      </c>
      <c r="N34" s="7" t="e">
        <f t="shared" si="0"/>
        <v>#REF!</v>
      </c>
      <c r="P34" s="47"/>
      <c r="Q34" s="78"/>
    </row>
    <row r="35" spans="1:17">
      <c r="A35" s="42"/>
      <c r="C35" s="5" t="s">
        <v>36</v>
      </c>
      <c r="D35" s="58" t="e">
        <f>+ENE!D35+FEB!D35+MAR!D35</f>
        <v>#REF!</v>
      </c>
      <c r="E35" s="58" t="e">
        <f>+ENE!E35+FEB!E35+MAR!E35</f>
        <v>#REF!</v>
      </c>
      <c r="F35" s="58" t="e">
        <f>+ENE!F35+FEB!F35+MAR!F35</f>
        <v>#REF!</v>
      </c>
      <c r="G35" s="58" t="e">
        <f>+ENE!G35+FEB!G35+MAR!G35</f>
        <v>#REF!</v>
      </c>
      <c r="H35" s="58" t="e">
        <f>+ENE!H35+FEB!H35+MAR!H35</f>
        <v>#REF!</v>
      </c>
      <c r="I35" s="58" t="e">
        <f>+ENE!I35+FEB!I35+MAR!I35</f>
        <v>#REF!</v>
      </c>
      <c r="J35" s="58" t="e">
        <f>+ENE!J35+FEB!J35+MAR!J35</f>
        <v>#REF!</v>
      </c>
      <c r="K35" s="58" t="e">
        <f>+ENE!K35+FEB!K35+MAR!K35</f>
        <v>#REF!</v>
      </c>
      <c r="L35" s="58" t="e">
        <f>+ENE!L35+FEB!L35+MAR!L35</f>
        <v>#REF!</v>
      </c>
      <c r="M35" s="58">
        <f>+ENE!M35+FEB!M35+MAR!M35</f>
        <v>1511435</v>
      </c>
      <c r="N35" s="7" t="e">
        <f t="shared" si="0"/>
        <v>#REF!</v>
      </c>
      <c r="P35" s="47"/>
      <c r="Q35" s="78"/>
    </row>
    <row r="36" spans="1:17">
      <c r="A36" s="42"/>
      <c r="C36" s="5" t="s">
        <v>37</v>
      </c>
      <c r="D36" s="58" t="e">
        <f>+ENE!D36+FEB!D36+MAR!D36</f>
        <v>#REF!</v>
      </c>
      <c r="E36" s="58" t="e">
        <f>+ENE!E36+FEB!E36+MAR!E36</f>
        <v>#REF!</v>
      </c>
      <c r="F36" s="58" t="e">
        <f>+ENE!F36+FEB!F36+MAR!F36</f>
        <v>#REF!</v>
      </c>
      <c r="G36" s="58" t="e">
        <f>+ENE!G36+FEB!G36+MAR!G36</f>
        <v>#REF!</v>
      </c>
      <c r="H36" s="58" t="e">
        <f>+ENE!H36+FEB!H36+MAR!H36</f>
        <v>#REF!</v>
      </c>
      <c r="I36" s="58" t="e">
        <f>+ENE!I36+FEB!I36+MAR!I36</f>
        <v>#REF!</v>
      </c>
      <c r="J36" s="58" t="e">
        <f>+ENE!J36+FEB!J36+MAR!J36</f>
        <v>#REF!</v>
      </c>
      <c r="K36" s="58" t="e">
        <f>+ENE!K36+FEB!K36+MAR!K36</f>
        <v>#REF!</v>
      </c>
      <c r="L36" s="58" t="e">
        <f>+ENE!L36+FEB!L36+MAR!L36</f>
        <v>#REF!</v>
      </c>
      <c r="M36" s="58">
        <f>+ENE!M36+FEB!M36+MAR!M36</f>
        <v>0</v>
      </c>
      <c r="N36" s="7" t="e">
        <f t="shared" si="0"/>
        <v>#REF!</v>
      </c>
      <c r="P36" s="47"/>
      <c r="Q36" s="78"/>
    </row>
    <row r="37" spans="1:17">
      <c r="A37" s="42"/>
      <c r="C37" s="5" t="s">
        <v>38</v>
      </c>
      <c r="D37" s="58" t="e">
        <f>+ENE!D37+FEB!D37+MAR!D37</f>
        <v>#REF!</v>
      </c>
      <c r="E37" s="58" t="e">
        <f>+ENE!E37+FEB!E37+MAR!E37</f>
        <v>#REF!</v>
      </c>
      <c r="F37" s="58" t="e">
        <f>+ENE!F37+FEB!F37+MAR!F37</f>
        <v>#REF!</v>
      </c>
      <c r="G37" s="58" t="e">
        <f>+ENE!G37+FEB!G37+MAR!G37</f>
        <v>#REF!</v>
      </c>
      <c r="H37" s="58" t="e">
        <f>+ENE!H37+FEB!H37+MAR!H37</f>
        <v>#REF!</v>
      </c>
      <c r="I37" s="58" t="e">
        <f>+ENE!I37+FEB!I37+MAR!I37</f>
        <v>#REF!</v>
      </c>
      <c r="J37" s="58" t="e">
        <f>+ENE!J37+FEB!J37+MAR!J37</f>
        <v>#REF!</v>
      </c>
      <c r="K37" s="58" t="e">
        <f>+ENE!K37+FEB!K37+MAR!K37</f>
        <v>#REF!</v>
      </c>
      <c r="L37" s="58" t="e">
        <f>+ENE!L37+FEB!L37+MAR!L37</f>
        <v>#REF!</v>
      </c>
      <c r="M37" s="58">
        <f>+ENE!M37+FEB!M37+MAR!M37</f>
        <v>0</v>
      </c>
      <c r="N37" s="7" t="e">
        <f t="shared" si="0"/>
        <v>#REF!</v>
      </c>
      <c r="P37" s="47"/>
      <c r="Q37" s="78"/>
    </row>
    <row r="38" spans="1:17">
      <c r="A38" s="42"/>
      <c r="C38" s="5" t="s">
        <v>39</v>
      </c>
      <c r="D38" s="58" t="e">
        <f>+ENE!D38+FEB!D38+MAR!D38</f>
        <v>#REF!</v>
      </c>
      <c r="E38" s="58" t="e">
        <f>+ENE!E38+FEB!E38+MAR!E38</f>
        <v>#REF!</v>
      </c>
      <c r="F38" s="58" t="e">
        <f>+ENE!F38+FEB!F38+MAR!F38</f>
        <v>#REF!</v>
      </c>
      <c r="G38" s="58" t="e">
        <f>+ENE!G38+FEB!G38+MAR!G38</f>
        <v>#REF!</v>
      </c>
      <c r="H38" s="58" t="e">
        <f>+ENE!H38+FEB!H38+MAR!H38</f>
        <v>#REF!</v>
      </c>
      <c r="I38" s="58" t="e">
        <f>+ENE!I38+FEB!I38+MAR!I38</f>
        <v>#REF!</v>
      </c>
      <c r="J38" s="58" t="e">
        <f>+ENE!J38+FEB!J38+MAR!J38</f>
        <v>#REF!</v>
      </c>
      <c r="K38" s="58" t="e">
        <f>+ENE!K38+FEB!K38+MAR!K38</f>
        <v>#REF!</v>
      </c>
      <c r="L38" s="58" t="e">
        <f>+ENE!L38+FEB!L38+MAR!L38</f>
        <v>#REF!</v>
      </c>
      <c r="M38" s="58">
        <f>+ENE!M38+FEB!M38+MAR!M38</f>
        <v>0</v>
      </c>
      <c r="N38" s="7" t="e">
        <f t="shared" si="0"/>
        <v>#REF!</v>
      </c>
      <c r="P38" s="47"/>
      <c r="Q38" s="78"/>
    </row>
    <row r="39" spans="1:17">
      <c r="A39" s="42"/>
      <c r="C39" s="5" t="s">
        <v>40</v>
      </c>
      <c r="D39" s="58" t="e">
        <f>+ENE!D39+FEB!D39+MAR!D39</f>
        <v>#REF!</v>
      </c>
      <c r="E39" s="58" t="e">
        <f>+ENE!E39+FEB!E39+MAR!E39</f>
        <v>#REF!</v>
      </c>
      <c r="F39" s="58" t="e">
        <f>+ENE!F39+FEB!F39+MAR!F39</f>
        <v>#REF!</v>
      </c>
      <c r="G39" s="58" t="e">
        <f>+ENE!G39+FEB!G39+MAR!G39</f>
        <v>#REF!</v>
      </c>
      <c r="H39" s="58" t="e">
        <f>+ENE!H39+FEB!H39+MAR!H39</f>
        <v>#REF!</v>
      </c>
      <c r="I39" s="58" t="e">
        <f>+ENE!I39+FEB!I39+MAR!I39</f>
        <v>#REF!</v>
      </c>
      <c r="J39" s="58" t="e">
        <f>+ENE!J39+FEB!J39+MAR!J39</f>
        <v>#REF!</v>
      </c>
      <c r="K39" s="58" t="e">
        <f>+ENE!K39+FEB!K39+MAR!K39</f>
        <v>#REF!</v>
      </c>
      <c r="L39" s="58" t="e">
        <f>+ENE!L39+FEB!L39+MAR!L39</f>
        <v>#REF!</v>
      </c>
      <c r="M39" s="58">
        <f>+ENE!M39+FEB!M39+MAR!M39</f>
        <v>0</v>
      </c>
      <c r="N39" s="7" t="e">
        <f t="shared" si="0"/>
        <v>#REF!</v>
      </c>
      <c r="P39" s="47"/>
      <c r="Q39" s="78"/>
    </row>
    <row r="40" spans="1:17">
      <c r="A40" s="42"/>
      <c r="C40" s="5" t="s">
        <v>41</v>
      </c>
      <c r="D40" s="58" t="e">
        <f>+ENE!D40+FEB!D40+MAR!D40</f>
        <v>#REF!</v>
      </c>
      <c r="E40" s="58" t="e">
        <f>+ENE!E40+FEB!E40+MAR!E40</f>
        <v>#REF!</v>
      </c>
      <c r="F40" s="58" t="e">
        <f>+ENE!F40+FEB!F40+MAR!F40</f>
        <v>#REF!</v>
      </c>
      <c r="G40" s="58" t="e">
        <f>+ENE!G40+FEB!G40+MAR!G40</f>
        <v>#REF!</v>
      </c>
      <c r="H40" s="58" t="e">
        <f>+ENE!H40+FEB!H40+MAR!H40</f>
        <v>#REF!</v>
      </c>
      <c r="I40" s="58" t="e">
        <f>+ENE!I40+FEB!I40+MAR!I40</f>
        <v>#REF!</v>
      </c>
      <c r="J40" s="58" t="e">
        <f>+ENE!J40+FEB!J40+MAR!J40</f>
        <v>#REF!</v>
      </c>
      <c r="K40" s="58" t="e">
        <f>+ENE!K40+FEB!K40+MAR!K40</f>
        <v>#REF!</v>
      </c>
      <c r="L40" s="58" t="e">
        <f>+ENE!L40+FEB!L40+MAR!L40</f>
        <v>#REF!</v>
      </c>
      <c r="M40" s="58">
        <f>+ENE!M40+FEB!M40+MAR!M40</f>
        <v>0</v>
      </c>
      <c r="N40" s="7" t="e">
        <f t="shared" si="0"/>
        <v>#REF!</v>
      </c>
      <c r="P40" s="47"/>
      <c r="Q40" s="78"/>
    </row>
    <row r="41" spans="1:17">
      <c r="A41" s="42"/>
      <c r="C41" s="5" t="s">
        <v>42</v>
      </c>
      <c r="D41" s="58" t="e">
        <f>+ENE!D41+FEB!D41+MAR!D41</f>
        <v>#REF!</v>
      </c>
      <c r="E41" s="58" t="e">
        <f>+ENE!E41+FEB!E41+MAR!E41</f>
        <v>#REF!</v>
      </c>
      <c r="F41" s="58" t="e">
        <f>+ENE!F41+FEB!F41+MAR!F41</f>
        <v>#REF!</v>
      </c>
      <c r="G41" s="58" t="e">
        <f>+ENE!G41+FEB!G41+MAR!G41</f>
        <v>#REF!</v>
      </c>
      <c r="H41" s="58" t="e">
        <f>+ENE!H41+FEB!H41+MAR!H41</f>
        <v>#REF!</v>
      </c>
      <c r="I41" s="58" t="e">
        <f>+ENE!I41+FEB!I41+MAR!I41</f>
        <v>#REF!</v>
      </c>
      <c r="J41" s="58" t="e">
        <f>+ENE!J41+FEB!J41+MAR!J41</f>
        <v>#REF!</v>
      </c>
      <c r="K41" s="58" t="e">
        <f>+ENE!K41+FEB!K41+MAR!K41</f>
        <v>#REF!</v>
      </c>
      <c r="L41" s="58" t="e">
        <f>+ENE!L41+FEB!L41+MAR!L41</f>
        <v>#REF!</v>
      </c>
      <c r="M41" s="58">
        <f>+ENE!M41+FEB!M41+MAR!M41</f>
        <v>0</v>
      </c>
      <c r="N41" s="7" t="e">
        <f t="shared" si="0"/>
        <v>#REF!</v>
      </c>
      <c r="P41" s="47"/>
      <c r="Q41" s="78"/>
    </row>
    <row r="42" spans="1:17">
      <c r="A42" s="42"/>
      <c r="C42" s="5" t="s">
        <v>115</v>
      </c>
      <c r="D42" s="58" t="e">
        <f>+ENE!D42+FEB!D42+MAR!D42</f>
        <v>#REF!</v>
      </c>
      <c r="E42" s="58" t="e">
        <f>+ENE!E42+FEB!E42+MAR!E42</f>
        <v>#REF!</v>
      </c>
      <c r="F42" s="58" t="e">
        <f>+ENE!F42+FEB!F42+MAR!F42</f>
        <v>#REF!</v>
      </c>
      <c r="G42" s="58" t="e">
        <f>+ENE!G42+FEB!G42+MAR!G42</f>
        <v>#REF!</v>
      </c>
      <c r="H42" s="58" t="e">
        <f>+ENE!H42+FEB!H42+MAR!H42</f>
        <v>#REF!</v>
      </c>
      <c r="I42" s="58" t="e">
        <f>+ENE!I42+FEB!I42+MAR!I42</f>
        <v>#REF!</v>
      </c>
      <c r="J42" s="58" t="e">
        <f>+ENE!J42+FEB!J42+MAR!J42</f>
        <v>#REF!</v>
      </c>
      <c r="K42" s="58" t="e">
        <f>+ENE!K42+FEB!K42+MAR!K42</f>
        <v>#REF!</v>
      </c>
      <c r="L42" s="58" t="e">
        <f>+ENE!L42+FEB!L42+MAR!L42</f>
        <v>#REF!</v>
      </c>
      <c r="M42" s="58">
        <f>+ENE!M42+FEB!M42+MAR!M42</f>
        <v>0</v>
      </c>
      <c r="N42" s="7" t="e">
        <f t="shared" si="0"/>
        <v>#REF!</v>
      </c>
      <c r="P42" s="47"/>
      <c r="Q42" s="78"/>
    </row>
    <row r="43" spans="1:17">
      <c r="A43" s="42"/>
      <c r="C43" s="5" t="s">
        <v>116</v>
      </c>
      <c r="D43" s="58" t="e">
        <f>+ENE!D43+FEB!D43+MAR!D43</f>
        <v>#REF!</v>
      </c>
      <c r="E43" s="58" t="e">
        <f>+ENE!E43+FEB!E43+MAR!E43</f>
        <v>#REF!</v>
      </c>
      <c r="F43" s="58" t="e">
        <f>+ENE!F43+FEB!F43+MAR!F43</f>
        <v>#REF!</v>
      </c>
      <c r="G43" s="58" t="e">
        <f>+ENE!G43+FEB!G43+MAR!G43</f>
        <v>#REF!</v>
      </c>
      <c r="H43" s="58" t="e">
        <f>+ENE!H43+FEB!H43+MAR!H43</f>
        <v>#REF!</v>
      </c>
      <c r="I43" s="58" t="e">
        <f>+ENE!I43+FEB!I43+MAR!I43</f>
        <v>#REF!</v>
      </c>
      <c r="J43" s="58" t="e">
        <f>+ENE!J43+FEB!J43+MAR!J43</f>
        <v>#REF!</v>
      </c>
      <c r="K43" s="58" t="e">
        <f>+ENE!K43+FEB!K43+MAR!K43</f>
        <v>#REF!</v>
      </c>
      <c r="L43" s="58" t="e">
        <f>+ENE!L43+FEB!L43+MAR!L43</f>
        <v>#REF!</v>
      </c>
      <c r="M43" s="58">
        <f>+ENE!M43+FEB!M43+MAR!M43</f>
        <v>0</v>
      </c>
      <c r="N43" s="7" t="e">
        <f t="shared" si="0"/>
        <v>#REF!</v>
      </c>
      <c r="P43" s="47"/>
      <c r="Q43" s="78"/>
    </row>
    <row r="44" spans="1:17">
      <c r="A44" s="42"/>
      <c r="C44" s="5" t="s">
        <v>117</v>
      </c>
      <c r="D44" s="58" t="e">
        <f>+ENE!D44+FEB!D44+MAR!D44</f>
        <v>#REF!</v>
      </c>
      <c r="E44" s="58" t="e">
        <f>+ENE!E44+FEB!E44+MAR!E44</f>
        <v>#REF!</v>
      </c>
      <c r="F44" s="58" t="e">
        <f>+ENE!F44+FEB!F44+MAR!F44</f>
        <v>#REF!</v>
      </c>
      <c r="G44" s="58" t="e">
        <f>+ENE!G44+FEB!G44+MAR!G44</f>
        <v>#REF!</v>
      </c>
      <c r="H44" s="58" t="e">
        <f>+ENE!H44+FEB!H44+MAR!H44</f>
        <v>#REF!</v>
      </c>
      <c r="I44" s="58" t="e">
        <f>+ENE!I44+FEB!I44+MAR!I44</f>
        <v>#REF!</v>
      </c>
      <c r="J44" s="58" t="e">
        <f>+ENE!J44+FEB!J44+MAR!J44</f>
        <v>#REF!</v>
      </c>
      <c r="K44" s="58" t="e">
        <f>+ENE!K44+FEB!K44+MAR!K44</f>
        <v>#REF!</v>
      </c>
      <c r="L44" s="58" t="e">
        <f>+ENE!L44+FEB!L44+MAR!L44</f>
        <v>#REF!</v>
      </c>
      <c r="M44" s="58">
        <f>+ENE!M44+FEB!M44+MAR!M44</f>
        <v>0</v>
      </c>
      <c r="N44" s="7" t="e">
        <f t="shared" si="0"/>
        <v>#REF!</v>
      </c>
      <c r="P44" s="47"/>
      <c r="Q44" s="78"/>
    </row>
    <row r="45" spans="1:17">
      <c r="A45" s="42"/>
      <c r="C45" s="5" t="s">
        <v>46</v>
      </c>
      <c r="D45" s="58" t="e">
        <f>+ENE!D45+FEB!D45+MAR!D45</f>
        <v>#REF!</v>
      </c>
      <c r="E45" s="58" t="e">
        <f>+ENE!E45+FEB!E45+MAR!E45</f>
        <v>#REF!</v>
      </c>
      <c r="F45" s="58" t="e">
        <f>+ENE!F45+FEB!F45+MAR!F45</f>
        <v>#REF!</v>
      </c>
      <c r="G45" s="58" t="e">
        <f>+ENE!G45+FEB!G45+MAR!G45</f>
        <v>#REF!</v>
      </c>
      <c r="H45" s="58" t="e">
        <f>+ENE!H45+FEB!H45+MAR!H45</f>
        <v>#REF!</v>
      </c>
      <c r="I45" s="58" t="e">
        <f>+ENE!I45+FEB!I45+MAR!I45</f>
        <v>#REF!</v>
      </c>
      <c r="J45" s="58" t="e">
        <f>+ENE!J45+FEB!J45+MAR!J45</f>
        <v>#REF!</v>
      </c>
      <c r="K45" s="58" t="e">
        <f>+ENE!K45+FEB!K45+MAR!K45</f>
        <v>#REF!</v>
      </c>
      <c r="L45" s="58" t="e">
        <f>+ENE!L45+FEB!L45+MAR!L45</f>
        <v>#REF!</v>
      </c>
      <c r="M45" s="58">
        <f>+ENE!M45+FEB!M45+MAR!M45</f>
        <v>0</v>
      </c>
      <c r="N45" s="7" t="e">
        <f t="shared" si="0"/>
        <v>#REF!</v>
      </c>
      <c r="P45" s="47"/>
      <c r="Q45" s="78"/>
    </row>
    <row r="46" spans="1:17">
      <c r="A46" s="42"/>
      <c r="C46" s="5" t="s">
        <v>47</v>
      </c>
      <c r="D46" s="58" t="e">
        <f>+ENE!D46+FEB!D46+MAR!D46</f>
        <v>#REF!</v>
      </c>
      <c r="E46" s="58" t="e">
        <f>+ENE!E46+FEB!E46+MAR!E46</f>
        <v>#REF!</v>
      </c>
      <c r="F46" s="58" t="e">
        <f>+ENE!F46+FEB!F46+MAR!F46</f>
        <v>#REF!</v>
      </c>
      <c r="G46" s="58" t="e">
        <f>+ENE!G46+FEB!G46+MAR!G46</f>
        <v>#REF!</v>
      </c>
      <c r="H46" s="58" t="e">
        <f>+ENE!H46+FEB!H46+MAR!H46</f>
        <v>#REF!</v>
      </c>
      <c r="I46" s="58" t="e">
        <f>+ENE!I46+FEB!I46+MAR!I46</f>
        <v>#REF!</v>
      </c>
      <c r="J46" s="58" t="e">
        <f>+ENE!J46+FEB!J46+MAR!J46</f>
        <v>#REF!</v>
      </c>
      <c r="K46" s="58" t="e">
        <f>+ENE!K46+FEB!K46+MAR!K46</f>
        <v>#REF!</v>
      </c>
      <c r="L46" s="58" t="e">
        <f>+ENE!L46+FEB!L46+MAR!L46</f>
        <v>#REF!</v>
      </c>
      <c r="M46" s="58">
        <f>+ENE!M46+FEB!M46+MAR!M46</f>
        <v>0</v>
      </c>
      <c r="N46" s="7" t="e">
        <f t="shared" si="0"/>
        <v>#REF!</v>
      </c>
      <c r="P46" s="47"/>
      <c r="Q46" s="78"/>
    </row>
    <row r="47" spans="1:17">
      <c r="A47" s="42"/>
      <c r="C47" s="5" t="s">
        <v>48</v>
      </c>
      <c r="D47" s="58" t="e">
        <f>+ENE!D47+FEB!D47+MAR!D47</f>
        <v>#REF!</v>
      </c>
      <c r="E47" s="58" t="e">
        <f>+ENE!E47+FEB!E47+MAR!E47</f>
        <v>#REF!</v>
      </c>
      <c r="F47" s="58" t="e">
        <f>+ENE!F47+FEB!F47+MAR!F47</f>
        <v>#REF!</v>
      </c>
      <c r="G47" s="58" t="e">
        <f>+ENE!G47+FEB!G47+MAR!G47</f>
        <v>#REF!</v>
      </c>
      <c r="H47" s="58" t="e">
        <f>+ENE!H47+FEB!H47+MAR!H47</f>
        <v>#REF!</v>
      </c>
      <c r="I47" s="58" t="e">
        <f>+ENE!I47+FEB!I47+MAR!I47</f>
        <v>#REF!</v>
      </c>
      <c r="J47" s="58" t="e">
        <f>+ENE!J47+FEB!J47+MAR!J47</f>
        <v>#REF!</v>
      </c>
      <c r="K47" s="58" t="e">
        <f>+ENE!K47+FEB!K47+MAR!K47</f>
        <v>#REF!</v>
      </c>
      <c r="L47" s="58" t="e">
        <f>+ENE!L47+FEB!L47+MAR!L47</f>
        <v>#REF!</v>
      </c>
      <c r="M47" s="58">
        <f>+ENE!M47+FEB!M47+MAR!M47</f>
        <v>0</v>
      </c>
      <c r="N47" s="7" t="e">
        <f t="shared" si="0"/>
        <v>#REF!</v>
      </c>
      <c r="P47" s="47"/>
      <c r="Q47" s="78"/>
    </row>
    <row r="48" spans="1:17">
      <c r="A48" s="42"/>
      <c r="C48" s="5" t="s">
        <v>118</v>
      </c>
      <c r="D48" s="58" t="e">
        <f>+ENE!D48+FEB!D48+MAR!D48</f>
        <v>#REF!</v>
      </c>
      <c r="E48" s="58" t="e">
        <f>+ENE!E48+FEB!E48+MAR!E48</f>
        <v>#REF!</v>
      </c>
      <c r="F48" s="58" t="e">
        <f>+ENE!F48+FEB!F48+MAR!F48</f>
        <v>#REF!</v>
      </c>
      <c r="G48" s="58" t="e">
        <f>+ENE!G48+FEB!G48+MAR!G48</f>
        <v>#REF!</v>
      </c>
      <c r="H48" s="58" t="e">
        <f>+ENE!H48+FEB!H48+MAR!H48</f>
        <v>#REF!</v>
      </c>
      <c r="I48" s="58" t="e">
        <f>+ENE!I48+FEB!I48+MAR!I48</f>
        <v>#REF!</v>
      </c>
      <c r="J48" s="58" t="e">
        <f>+ENE!J48+FEB!J48+MAR!J48</f>
        <v>#REF!</v>
      </c>
      <c r="K48" s="58" t="e">
        <f>+ENE!K48+FEB!K48+MAR!K48</f>
        <v>#REF!</v>
      </c>
      <c r="L48" s="58" t="e">
        <f>+ENE!L48+FEB!L48+MAR!L48</f>
        <v>#REF!</v>
      </c>
      <c r="M48" s="58">
        <f>+ENE!M48+FEB!M48+MAR!M48</f>
        <v>0</v>
      </c>
      <c r="N48" s="7" t="e">
        <f t="shared" si="0"/>
        <v>#REF!</v>
      </c>
      <c r="P48" s="47"/>
      <c r="Q48" s="78"/>
    </row>
    <row r="49" spans="1:17">
      <c r="A49" s="42"/>
      <c r="C49" s="5" t="s">
        <v>119</v>
      </c>
      <c r="D49" s="58" t="e">
        <f>+ENE!D49+FEB!D49+MAR!D49</f>
        <v>#REF!</v>
      </c>
      <c r="E49" s="58" t="e">
        <f>+ENE!E49+FEB!E49+MAR!E49</f>
        <v>#REF!</v>
      </c>
      <c r="F49" s="58" t="e">
        <f>+ENE!F49+FEB!F49+MAR!F49</f>
        <v>#REF!</v>
      </c>
      <c r="G49" s="58" t="e">
        <f>+ENE!G49+FEB!G49+MAR!G49</f>
        <v>#REF!</v>
      </c>
      <c r="H49" s="58" t="e">
        <f>+ENE!H49+FEB!H49+MAR!H49</f>
        <v>#REF!</v>
      </c>
      <c r="I49" s="58" t="e">
        <f>+ENE!I49+FEB!I49+MAR!I49</f>
        <v>#REF!</v>
      </c>
      <c r="J49" s="58" t="e">
        <f>+ENE!J49+FEB!J49+MAR!J49</f>
        <v>#REF!</v>
      </c>
      <c r="K49" s="58" t="e">
        <f>+ENE!K49+FEB!K49+MAR!K49</f>
        <v>#REF!</v>
      </c>
      <c r="L49" s="58" t="e">
        <f>+ENE!L49+FEB!L49+MAR!L49</f>
        <v>#REF!</v>
      </c>
      <c r="M49" s="58">
        <f>+ENE!M49+FEB!M49+MAR!M49</f>
        <v>0</v>
      </c>
      <c r="N49" s="7" t="e">
        <f t="shared" si="0"/>
        <v>#REF!</v>
      </c>
      <c r="P49" s="47"/>
      <c r="Q49" s="78"/>
    </row>
    <row r="50" spans="1:17">
      <c r="A50" s="42"/>
      <c r="C50" s="5" t="s">
        <v>120</v>
      </c>
      <c r="D50" s="58" t="e">
        <f>+ENE!D50+FEB!D50+MAR!D50</f>
        <v>#REF!</v>
      </c>
      <c r="E50" s="58" t="e">
        <f>+ENE!E50+FEB!E50+MAR!E50</f>
        <v>#REF!</v>
      </c>
      <c r="F50" s="58" t="e">
        <f>+ENE!F50+FEB!F50+MAR!F50</f>
        <v>#REF!</v>
      </c>
      <c r="G50" s="58" t="e">
        <f>+ENE!G50+FEB!G50+MAR!G50</f>
        <v>#REF!</v>
      </c>
      <c r="H50" s="58" t="e">
        <f>+ENE!H50+FEB!H50+MAR!H50</f>
        <v>#REF!</v>
      </c>
      <c r="I50" s="58" t="e">
        <f>+ENE!I50+FEB!I50+MAR!I50</f>
        <v>#REF!</v>
      </c>
      <c r="J50" s="58" t="e">
        <f>+ENE!J50+FEB!J50+MAR!J50</f>
        <v>#REF!</v>
      </c>
      <c r="K50" s="58" t="e">
        <f>+ENE!K50+FEB!K50+MAR!K50</f>
        <v>#REF!</v>
      </c>
      <c r="L50" s="58" t="e">
        <f>+ENE!L50+FEB!L50+MAR!L50</f>
        <v>#REF!</v>
      </c>
      <c r="M50" s="58">
        <f>+ENE!M50+FEB!M50+MAR!M50</f>
        <v>0</v>
      </c>
      <c r="N50" s="7" t="e">
        <f t="shared" si="0"/>
        <v>#REF!</v>
      </c>
      <c r="P50" s="47"/>
      <c r="Q50" s="78"/>
    </row>
    <row r="51" spans="1:17">
      <c r="A51" s="42"/>
      <c r="C51" s="5" t="s">
        <v>52</v>
      </c>
      <c r="D51" s="58" t="e">
        <f>+ENE!D51+FEB!D51+MAR!D51</f>
        <v>#REF!</v>
      </c>
      <c r="E51" s="58" t="e">
        <f>+ENE!E51+FEB!E51+MAR!E51</f>
        <v>#REF!</v>
      </c>
      <c r="F51" s="58" t="e">
        <f>+ENE!F51+FEB!F51+MAR!F51</f>
        <v>#REF!</v>
      </c>
      <c r="G51" s="58" t="e">
        <f>+ENE!G51+FEB!G51+MAR!G51</f>
        <v>#REF!</v>
      </c>
      <c r="H51" s="58" t="e">
        <f>+ENE!H51+FEB!H51+MAR!H51</f>
        <v>#REF!</v>
      </c>
      <c r="I51" s="58" t="e">
        <f>+ENE!I51+FEB!I51+MAR!I51</f>
        <v>#REF!</v>
      </c>
      <c r="J51" s="58" t="e">
        <f>+ENE!J51+FEB!J51+MAR!J51</f>
        <v>#REF!</v>
      </c>
      <c r="K51" s="58" t="e">
        <f>+ENE!K51+FEB!K51+MAR!K51</f>
        <v>#REF!</v>
      </c>
      <c r="L51" s="58" t="e">
        <f>+ENE!L51+FEB!L51+MAR!L51</f>
        <v>#REF!</v>
      </c>
      <c r="M51" s="58">
        <f>+ENE!M51+FEB!M51+MAR!M51</f>
        <v>0</v>
      </c>
      <c r="N51" s="7" t="e">
        <f t="shared" si="0"/>
        <v>#REF!</v>
      </c>
      <c r="P51" s="47"/>
      <c r="Q51" s="78"/>
    </row>
    <row r="52" spans="1:17">
      <c r="A52" s="42"/>
      <c r="C52" s="5" t="s">
        <v>121</v>
      </c>
      <c r="D52" s="58" t="e">
        <f>+ENE!D52+FEB!D52+MAR!D52</f>
        <v>#REF!</v>
      </c>
      <c r="E52" s="58" t="e">
        <f>+ENE!E52+FEB!E52+MAR!E52</f>
        <v>#REF!</v>
      </c>
      <c r="F52" s="58" t="e">
        <f>+ENE!F52+FEB!F52+MAR!F52</f>
        <v>#REF!</v>
      </c>
      <c r="G52" s="58" t="e">
        <f>+ENE!G52+FEB!G52+MAR!G52</f>
        <v>#REF!</v>
      </c>
      <c r="H52" s="58" t="e">
        <f>+ENE!H52+FEB!H52+MAR!H52</f>
        <v>#REF!</v>
      </c>
      <c r="I52" s="58" t="e">
        <f>+ENE!I52+FEB!I52+MAR!I52</f>
        <v>#REF!</v>
      </c>
      <c r="J52" s="58" t="e">
        <f>+ENE!J52+FEB!J52+MAR!J52</f>
        <v>#REF!</v>
      </c>
      <c r="K52" s="58" t="e">
        <f>+ENE!K52+FEB!K52+MAR!K52</f>
        <v>#REF!</v>
      </c>
      <c r="L52" s="58" t="e">
        <f>+ENE!L52+FEB!L52+MAR!L52</f>
        <v>#REF!</v>
      </c>
      <c r="M52" s="58">
        <f>+ENE!M52+FEB!M52+MAR!M52</f>
        <v>0</v>
      </c>
      <c r="N52" s="7" t="e">
        <f t="shared" si="0"/>
        <v>#REF!</v>
      </c>
      <c r="P52" s="47"/>
      <c r="Q52" s="78"/>
    </row>
    <row r="53" spans="1:17">
      <c r="A53" s="42"/>
      <c r="C53" s="5" t="s">
        <v>54</v>
      </c>
      <c r="D53" s="58" t="e">
        <f>+ENE!D53+FEB!D53+MAR!D53</f>
        <v>#REF!</v>
      </c>
      <c r="E53" s="58" t="e">
        <f>+ENE!E53+FEB!E53+MAR!E53</f>
        <v>#REF!</v>
      </c>
      <c r="F53" s="58" t="e">
        <f>+ENE!F53+FEB!F53+MAR!F53</f>
        <v>#REF!</v>
      </c>
      <c r="G53" s="58" t="e">
        <f>+ENE!G53+FEB!G53+MAR!G53</f>
        <v>#REF!</v>
      </c>
      <c r="H53" s="58" t="e">
        <f>+ENE!H53+FEB!H53+MAR!H53</f>
        <v>#REF!</v>
      </c>
      <c r="I53" s="58" t="e">
        <f>+ENE!I53+FEB!I53+MAR!I53</f>
        <v>#REF!</v>
      </c>
      <c r="J53" s="58" t="e">
        <f>+ENE!J53+FEB!J53+MAR!J53</f>
        <v>#REF!</v>
      </c>
      <c r="K53" s="58" t="e">
        <f>+ENE!K53+FEB!K53+MAR!K53</f>
        <v>#REF!</v>
      </c>
      <c r="L53" s="58" t="e">
        <f>+ENE!L53+FEB!L53+MAR!L53</f>
        <v>#REF!</v>
      </c>
      <c r="M53" s="58">
        <f>+ENE!M53+FEB!M53+MAR!M53</f>
        <v>0</v>
      </c>
      <c r="N53" s="7" t="e">
        <f t="shared" si="0"/>
        <v>#REF!</v>
      </c>
      <c r="P53" s="47"/>
      <c r="Q53" s="78"/>
    </row>
    <row r="54" spans="1:17">
      <c r="A54" s="42"/>
      <c r="C54" s="5" t="s">
        <v>122</v>
      </c>
      <c r="D54" s="58" t="e">
        <f>+ENE!D54+FEB!D54+MAR!D54</f>
        <v>#REF!</v>
      </c>
      <c r="E54" s="58" t="e">
        <f>+ENE!E54+FEB!E54+MAR!E54</f>
        <v>#REF!</v>
      </c>
      <c r="F54" s="58" t="e">
        <f>+ENE!F54+FEB!F54+MAR!F54</f>
        <v>#REF!</v>
      </c>
      <c r="G54" s="58" t="e">
        <f>+ENE!G54+FEB!G54+MAR!G54</f>
        <v>#REF!</v>
      </c>
      <c r="H54" s="58" t="e">
        <f>+ENE!H54+FEB!H54+MAR!H54</f>
        <v>#REF!</v>
      </c>
      <c r="I54" s="58" t="e">
        <f>+ENE!I54+FEB!I54+MAR!I54</f>
        <v>#REF!</v>
      </c>
      <c r="J54" s="58" t="e">
        <f>+ENE!J54+FEB!J54+MAR!J54</f>
        <v>#REF!</v>
      </c>
      <c r="K54" s="58" t="e">
        <f>+ENE!K54+FEB!K54+MAR!K54</f>
        <v>#REF!</v>
      </c>
      <c r="L54" s="58" t="e">
        <f>+ENE!L54+FEB!L54+MAR!L54</f>
        <v>#REF!</v>
      </c>
      <c r="M54" s="58">
        <f>+ENE!M54+FEB!M54+MAR!M54</f>
        <v>0</v>
      </c>
      <c r="N54" s="7" t="e">
        <f t="shared" si="0"/>
        <v>#REF!</v>
      </c>
      <c r="P54" s="47"/>
      <c r="Q54" s="78"/>
    </row>
    <row r="55" spans="1:17">
      <c r="A55" s="42"/>
      <c r="C55" s="5" t="s">
        <v>56</v>
      </c>
      <c r="D55" s="58" t="e">
        <f>+ENE!D55+FEB!D55+MAR!D55</f>
        <v>#REF!</v>
      </c>
      <c r="E55" s="58" t="e">
        <f>+ENE!E55+FEB!E55+MAR!E55</f>
        <v>#REF!</v>
      </c>
      <c r="F55" s="58" t="e">
        <f>+ENE!F55+FEB!F55+MAR!F55</f>
        <v>#REF!</v>
      </c>
      <c r="G55" s="58" t="e">
        <f>+ENE!G55+FEB!G55+MAR!G55</f>
        <v>#REF!</v>
      </c>
      <c r="H55" s="58" t="e">
        <f>+ENE!H55+FEB!H55+MAR!H55</f>
        <v>#REF!</v>
      </c>
      <c r="I55" s="58" t="e">
        <f>+ENE!I55+FEB!I55+MAR!I55</f>
        <v>#REF!</v>
      </c>
      <c r="J55" s="58" t="e">
        <f>+ENE!J55+FEB!J55+MAR!J55</f>
        <v>#REF!</v>
      </c>
      <c r="K55" s="58" t="e">
        <f>+ENE!K55+FEB!K55+MAR!K55</f>
        <v>#REF!</v>
      </c>
      <c r="L55" s="58" t="e">
        <f>+ENE!L55+FEB!L55+MAR!L55</f>
        <v>#REF!</v>
      </c>
      <c r="M55" s="58">
        <f>+ENE!M55+FEB!M55+MAR!M55</f>
        <v>0</v>
      </c>
      <c r="N55" s="7" t="e">
        <f t="shared" si="0"/>
        <v>#REF!</v>
      </c>
      <c r="P55" s="47"/>
      <c r="Q55" s="78"/>
    </row>
    <row r="56" spans="1:17">
      <c r="A56" s="42"/>
      <c r="C56" s="5" t="s">
        <v>123</v>
      </c>
      <c r="D56" s="58" t="e">
        <f>+ENE!D56+FEB!D56+MAR!D56</f>
        <v>#REF!</v>
      </c>
      <c r="E56" s="58" t="e">
        <f>+ENE!E56+FEB!E56+MAR!E56</f>
        <v>#REF!</v>
      </c>
      <c r="F56" s="58" t="e">
        <f>+ENE!F56+FEB!F56+MAR!F56</f>
        <v>#REF!</v>
      </c>
      <c r="G56" s="58" t="e">
        <f>+ENE!G56+FEB!G56+MAR!G56</f>
        <v>#REF!</v>
      </c>
      <c r="H56" s="58" t="e">
        <f>+ENE!H56+FEB!H56+MAR!H56</f>
        <v>#REF!</v>
      </c>
      <c r="I56" s="58" t="e">
        <f>+ENE!I56+FEB!I56+MAR!I56</f>
        <v>#REF!</v>
      </c>
      <c r="J56" s="58" t="e">
        <f>+ENE!J56+FEB!J56+MAR!J56</f>
        <v>#REF!</v>
      </c>
      <c r="K56" s="58" t="e">
        <f>+ENE!K56+FEB!K56+MAR!K56</f>
        <v>#REF!</v>
      </c>
      <c r="L56" s="58" t="e">
        <f>+ENE!L56+FEB!L56+MAR!L56</f>
        <v>#REF!</v>
      </c>
      <c r="M56" s="58">
        <f>+ENE!M56+FEB!M56+MAR!M56</f>
        <v>0</v>
      </c>
      <c r="N56" s="7" t="e">
        <f t="shared" si="0"/>
        <v>#REF!</v>
      </c>
      <c r="P56" s="47"/>
      <c r="Q56" s="78"/>
    </row>
    <row r="57" spans="1:17">
      <c r="A57" s="42"/>
      <c r="C57" s="5" t="s">
        <v>124</v>
      </c>
      <c r="D57" s="58" t="e">
        <f>+ENE!D57+FEB!D57+MAR!D57</f>
        <v>#REF!</v>
      </c>
      <c r="E57" s="58" t="e">
        <f>+ENE!E57+FEB!E57+MAR!E57</f>
        <v>#REF!</v>
      </c>
      <c r="F57" s="58" t="e">
        <f>+ENE!F57+FEB!F57+MAR!F57</f>
        <v>#REF!</v>
      </c>
      <c r="G57" s="58" t="e">
        <f>+ENE!G57+FEB!G57+MAR!G57</f>
        <v>#REF!</v>
      </c>
      <c r="H57" s="58" t="e">
        <f>+ENE!H57+FEB!H57+MAR!H57</f>
        <v>#REF!</v>
      </c>
      <c r="I57" s="58" t="e">
        <f>+ENE!I57+FEB!I57+MAR!I57</f>
        <v>#REF!</v>
      </c>
      <c r="J57" s="58" t="e">
        <f>+ENE!J57+FEB!J57+MAR!J57</f>
        <v>#REF!</v>
      </c>
      <c r="K57" s="58" t="e">
        <f>+ENE!K57+FEB!K57+MAR!K57</f>
        <v>#REF!</v>
      </c>
      <c r="L57" s="58" t="e">
        <f>+ENE!L57+FEB!L57+MAR!L57</f>
        <v>#REF!</v>
      </c>
      <c r="M57" s="58">
        <f>+ENE!M57+FEB!M57+MAR!M57</f>
        <v>0</v>
      </c>
      <c r="N57" s="7" t="e">
        <f t="shared" si="0"/>
        <v>#REF!</v>
      </c>
      <c r="P57" s="47"/>
      <c r="Q57" s="78"/>
    </row>
    <row r="58" spans="1:17">
      <c r="A58" s="42"/>
      <c r="C58" s="5" t="s">
        <v>83</v>
      </c>
      <c r="D58" s="58" t="e">
        <f>+ENE!D58+FEB!D58+MAR!D58</f>
        <v>#REF!</v>
      </c>
      <c r="E58" s="58" t="e">
        <f>+ENE!E58+FEB!E58+MAR!E58</f>
        <v>#REF!</v>
      </c>
      <c r="F58" s="58" t="e">
        <f>+ENE!F58+FEB!F58+MAR!F58</f>
        <v>#REF!</v>
      </c>
      <c r="G58" s="58" t="e">
        <f>+ENE!G58+FEB!G58+MAR!G58</f>
        <v>#REF!</v>
      </c>
      <c r="H58" s="58" t="e">
        <f>+ENE!H58+FEB!H58+MAR!H58</f>
        <v>#REF!</v>
      </c>
      <c r="I58" s="58" t="e">
        <f>+ENE!I58+FEB!I58+MAR!I58</f>
        <v>#REF!</v>
      </c>
      <c r="J58" s="58" t="e">
        <f>+ENE!J58+FEB!J58+MAR!J58</f>
        <v>#REF!</v>
      </c>
      <c r="K58" s="58" t="e">
        <f>+ENE!K58+FEB!K58+MAR!K58</f>
        <v>#REF!</v>
      </c>
      <c r="L58" s="58" t="e">
        <f>+ENE!L58+FEB!L58+MAR!L58</f>
        <v>#REF!</v>
      </c>
      <c r="M58" s="58">
        <f>+ENE!M58+FEB!M58+MAR!M58</f>
        <v>0</v>
      </c>
      <c r="N58" s="7" t="e">
        <f t="shared" si="0"/>
        <v>#REF!</v>
      </c>
      <c r="P58" s="47"/>
      <c r="Q58" s="78"/>
    </row>
    <row r="59" spans="1:17">
      <c r="A59" s="42"/>
      <c r="C59" s="5" t="s">
        <v>125</v>
      </c>
      <c r="D59" s="58" t="e">
        <f>+ENE!D59+FEB!D59+MAR!D59</f>
        <v>#REF!</v>
      </c>
      <c r="E59" s="58" t="e">
        <f>+ENE!E59+FEB!E59+MAR!E59</f>
        <v>#REF!</v>
      </c>
      <c r="F59" s="58" t="e">
        <f>+ENE!F59+FEB!F59+MAR!F59</f>
        <v>#REF!</v>
      </c>
      <c r="G59" s="58" t="e">
        <f>+ENE!G59+FEB!G59+MAR!G59</f>
        <v>#REF!</v>
      </c>
      <c r="H59" s="58" t="e">
        <f>+ENE!H59+FEB!H59+MAR!H59</f>
        <v>#REF!</v>
      </c>
      <c r="I59" s="58" t="e">
        <f>+ENE!I59+FEB!I59+MAR!I59</f>
        <v>#REF!</v>
      </c>
      <c r="J59" s="58" t="e">
        <f>+ENE!J59+FEB!J59+MAR!J59</f>
        <v>#REF!</v>
      </c>
      <c r="K59" s="58" t="e">
        <f>+ENE!K59+FEB!K59+MAR!K59</f>
        <v>#REF!</v>
      </c>
      <c r="L59" s="58" t="e">
        <f>+ENE!L59+FEB!L59+MAR!L59</f>
        <v>#REF!</v>
      </c>
      <c r="M59" s="58">
        <f>+ENE!M59+FEB!M59+MAR!M59</f>
        <v>0</v>
      </c>
      <c r="N59" s="7" t="e">
        <f t="shared" si="0"/>
        <v>#REF!</v>
      </c>
      <c r="P59" s="47"/>
      <c r="Q59" s="78"/>
    </row>
    <row r="60" spans="1:17">
      <c r="A60" s="42"/>
      <c r="C60" s="5" t="s">
        <v>126</v>
      </c>
      <c r="D60" s="58" t="e">
        <f>+ENE!D60+FEB!D60+MAR!D60</f>
        <v>#REF!</v>
      </c>
      <c r="E60" s="58" t="e">
        <f>+ENE!E60+FEB!E60+MAR!E60</f>
        <v>#REF!</v>
      </c>
      <c r="F60" s="58" t="e">
        <f>+ENE!F60+FEB!F60+MAR!F60</f>
        <v>#REF!</v>
      </c>
      <c r="G60" s="58" t="e">
        <f>+ENE!G60+FEB!G60+MAR!G60</f>
        <v>#REF!</v>
      </c>
      <c r="H60" s="58" t="e">
        <f>+ENE!H60+FEB!H60+MAR!H60</f>
        <v>#REF!</v>
      </c>
      <c r="I60" s="58" t="e">
        <f>+ENE!I60+FEB!I60+MAR!I60</f>
        <v>#REF!</v>
      </c>
      <c r="J60" s="58" t="e">
        <f>+ENE!J60+FEB!J60+MAR!J60</f>
        <v>#REF!</v>
      </c>
      <c r="K60" s="58" t="e">
        <f>+ENE!K60+FEB!K60+MAR!K60</f>
        <v>#REF!</v>
      </c>
      <c r="L60" s="58" t="e">
        <f>+ENE!L60+FEB!L60+MAR!L60</f>
        <v>#REF!</v>
      </c>
      <c r="M60" s="58">
        <f>+ENE!M60+FEB!M60+MAR!M60</f>
        <v>0</v>
      </c>
      <c r="N60" s="7" t="e">
        <f t="shared" si="0"/>
        <v>#REF!</v>
      </c>
      <c r="P60" s="47"/>
      <c r="Q60" s="78"/>
    </row>
    <row r="61" spans="1:17">
      <c r="A61" s="42"/>
      <c r="C61" s="5" t="s">
        <v>60</v>
      </c>
      <c r="D61" s="58" t="e">
        <f>+ENE!D61+FEB!D61+MAR!D61</f>
        <v>#REF!</v>
      </c>
      <c r="E61" s="58" t="e">
        <f>+ENE!E61+FEB!E61+MAR!E61</f>
        <v>#REF!</v>
      </c>
      <c r="F61" s="58" t="e">
        <f>+ENE!F61+FEB!F61+MAR!F61</f>
        <v>#REF!</v>
      </c>
      <c r="G61" s="58" t="e">
        <f>+ENE!G61+FEB!G61+MAR!G61</f>
        <v>#REF!</v>
      </c>
      <c r="H61" s="58" t="e">
        <f>+ENE!H61+FEB!H61+MAR!H61</f>
        <v>#REF!</v>
      </c>
      <c r="I61" s="58" t="e">
        <f>+ENE!I61+FEB!I61+MAR!I61</f>
        <v>#REF!</v>
      </c>
      <c r="J61" s="58" t="e">
        <f>+ENE!J61+FEB!J61+MAR!J61</f>
        <v>#REF!</v>
      </c>
      <c r="K61" s="58" t="e">
        <f>+ENE!K61+FEB!K61+MAR!K61</f>
        <v>#REF!</v>
      </c>
      <c r="L61" s="58" t="e">
        <f>+ENE!L61+FEB!L61+MAR!L61</f>
        <v>#REF!</v>
      </c>
      <c r="M61" s="58">
        <f>+ENE!M61+FEB!M61+MAR!M61</f>
        <v>0</v>
      </c>
      <c r="N61" s="7" t="e">
        <f t="shared" si="0"/>
        <v>#REF!</v>
      </c>
      <c r="P61" s="47"/>
      <c r="Q61" s="78"/>
    </row>
    <row r="62" spans="1:17">
      <c r="A62" s="42"/>
      <c r="C62" s="5" t="s">
        <v>61</v>
      </c>
      <c r="D62" s="58" t="e">
        <f>+ENE!D62+FEB!D62+MAR!D62</f>
        <v>#REF!</v>
      </c>
      <c r="E62" s="58" t="e">
        <f>+ENE!E62+FEB!E62+MAR!E62</f>
        <v>#REF!</v>
      </c>
      <c r="F62" s="58" t="e">
        <f>+ENE!F62+FEB!F62+MAR!F62</f>
        <v>#REF!</v>
      </c>
      <c r="G62" s="58" t="e">
        <f>+ENE!G62+FEB!G62+MAR!G62</f>
        <v>#REF!</v>
      </c>
      <c r="H62" s="58" t="e">
        <f>+ENE!H62+FEB!H62+MAR!H62</f>
        <v>#REF!</v>
      </c>
      <c r="I62" s="58" t="e">
        <f>+ENE!I62+FEB!I62+MAR!I62</f>
        <v>#REF!</v>
      </c>
      <c r="J62" s="58" t="e">
        <f>+ENE!J62+FEB!J62+MAR!J62</f>
        <v>#REF!</v>
      </c>
      <c r="K62" s="58" t="e">
        <f>+ENE!K62+FEB!K62+MAR!K62</f>
        <v>#REF!</v>
      </c>
      <c r="L62" s="58" t="e">
        <f>+ENE!L62+FEB!L62+MAR!L62</f>
        <v>#REF!</v>
      </c>
      <c r="M62" s="58">
        <f>+ENE!M62+FEB!M62+MAR!M62</f>
        <v>0</v>
      </c>
      <c r="N62" s="7" t="e">
        <f t="shared" si="0"/>
        <v>#REF!</v>
      </c>
      <c r="P62" s="47"/>
      <c r="Q62" s="78"/>
    </row>
    <row r="63" spans="1:17">
      <c r="A63" s="42"/>
      <c r="C63" s="5" t="s">
        <v>127</v>
      </c>
      <c r="D63" s="58" t="e">
        <f>+ENE!D63+FEB!D63+MAR!D63</f>
        <v>#REF!</v>
      </c>
      <c r="E63" s="58" t="e">
        <f>+ENE!E63+FEB!E63+MAR!E63</f>
        <v>#REF!</v>
      </c>
      <c r="F63" s="58" t="e">
        <f>+ENE!F63+FEB!F63+MAR!F63</f>
        <v>#REF!</v>
      </c>
      <c r="G63" s="58" t="e">
        <f>+ENE!G63+FEB!G63+MAR!G63</f>
        <v>#REF!</v>
      </c>
      <c r="H63" s="58" t="e">
        <f>+ENE!H63+FEB!H63+MAR!H63</f>
        <v>#REF!</v>
      </c>
      <c r="I63" s="58" t="e">
        <f>+ENE!I63+FEB!I63+MAR!I63</f>
        <v>#REF!</v>
      </c>
      <c r="J63" s="58" t="e">
        <f>+ENE!J63+FEB!J63+MAR!J63</f>
        <v>#REF!</v>
      </c>
      <c r="K63" s="58" t="e">
        <f>+ENE!K63+FEB!K63+MAR!K63</f>
        <v>#REF!</v>
      </c>
      <c r="L63" s="58" t="e">
        <f>+ENE!L63+FEB!L63+MAR!L63</f>
        <v>#REF!</v>
      </c>
      <c r="M63" s="58">
        <f>+ENE!M63+FEB!M63+MAR!M63</f>
        <v>0</v>
      </c>
      <c r="N63" s="7" t="e">
        <f t="shared" si="0"/>
        <v>#REF!</v>
      </c>
      <c r="P63" s="47"/>
      <c r="Q63" s="78"/>
    </row>
    <row r="64" spans="1:17">
      <c r="A64" s="42"/>
      <c r="C64" s="5" t="s">
        <v>128</v>
      </c>
      <c r="D64" s="58" t="e">
        <f>+ENE!D64+FEB!D64+MAR!D64</f>
        <v>#REF!</v>
      </c>
      <c r="E64" s="58" t="e">
        <f>+ENE!E64+FEB!E64+MAR!E64</f>
        <v>#REF!</v>
      </c>
      <c r="F64" s="58" t="e">
        <f>+ENE!F64+FEB!F64+MAR!F64</f>
        <v>#REF!</v>
      </c>
      <c r="G64" s="58" t="e">
        <f>+ENE!G64+FEB!G64+MAR!G64</f>
        <v>#REF!</v>
      </c>
      <c r="H64" s="58" t="e">
        <f>+ENE!H64+FEB!H64+MAR!H64</f>
        <v>#REF!</v>
      </c>
      <c r="I64" s="58" t="e">
        <f>+ENE!I64+FEB!I64+MAR!I64</f>
        <v>#REF!</v>
      </c>
      <c r="J64" s="58" t="e">
        <f>+ENE!J64+FEB!J64+MAR!J64</f>
        <v>#REF!</v>
      </c>
      <c r="K64" s="58" t="e">
        <f>+ENE!K64+FEB!K64+MAR!K64</f>
        <v>#REF!</v>
      </c>
      <c r="L64" s="58" t="e">
        <f>+ENE!L64+FEB!L64+MAR!L64</f>
        <v>#REF!</v>
      </c>
      <c r="M64" s="58">
        <f>+ENE!M64+FEB!M64+MAR!M64</f>
        <v>63106</v>
      </c>
      <c r="N64" s="7" t="e">
        <f t="shared" si="0"/>
        <v>#REF!</v>
      </c>
      <c r="P64" s="47"/>
      <c r="Q64" s="78"/>
    </row>
    <row r="65" spans="1:17">
      <c r="A65" s="42"/>
      <c r="C65" s="5" t="s">
        <v>64</v>
      </c>
      <c r="D65" s="58" t="e">
        <f>+ENE!D65+FEB!D65+MAR!D65</f>
        <v>#REF!</v>
      </c>
      <c r="E65" s="58" t="e">
        <f>+ENE!E65+FEB!E65+MAR!E65</f>
        <v>#REF!</v>
      </c>
      <c r="F65" s="58" t="e">
        <f>+ENE!F65+FEB!F65+MAR!F65</f>
        <v>#REF!</v>
      </c>
      <c r="G65" s="58" t="e">
        <f>+ENE!G65+FEB!G65+MAR!G65</f>
        <v>#REF!</v>
      </c>
      <c r="H65" s="58" t="e">
        <f>+ENE!H65+FEB!H65+MAR!H65</f>
        <v>#REF!</v>
      </c>
      <c r="I65" s="58" t="e">
        <f>+ENE!I65+FEB!I65+MAR!I65</f>
        <v>#REF!</v>
      </c>
      <c r="J65" s="58" t="e">
        <f>+ENE!J65+FEB!J65+MAR!J65</f>
        <v>#REF!</v>
      </c>
      <c r="K65" s="58" t="e">
        <f>+ENE!K65+FEB!K65+MAR!K65</f>
        <v>#REF!</v>
      </c>
      <c r="L65" s="58" t="e">
        <f>+ENE!L65+FEB!L65+MAR!L65</f>
        <v>#REF!</v>
      </c>
      <c r="M65" s="58">
        <f>+ENE!M65+FEB!M65+MAR!M65</f>
        <v>0</v>
      </c>
      <c r="N65" s="7" t="e">
        <f t="shared" si="0"/>
        <v>#REF!</v>
      </c>
      <c r="P65" s="47"/>
      <c r="Q65" s="78"/>
    </row>
    <row r="66" spans="1:17">
      <c r="A66" s="42"/>
      <c r="C66" s="5" t="s">
        <v>65</v>
      </c>
      <c r="D66" s="58" t="e">
        <f>+ENE!D66+FEB!D66+MAR!D66</f>
        <v>#REF!</v>
      </c>
      <c r="E66" s="58" t="e">
        <f>+ENE!E66+FEB!E66+MAR!E66</f>
        <v>#REF!</v>
      </c>
      <c r="F66" s="58" t="e">
        <f>+ENE!F66+FEB!F66+MAR!F66</f>
        <v>#REF!</v>
      </c>
      <c r="G66" s="58" t="e">
        <f>+ENE!G66+FEB!G66+MAR!G66</f>
        <v>#REF!</v>
      </c>
      <c r="H66" s="58" t="e">
        <f>+ENE!H66+FEB!H66+MAR!H66</f>
        <v>#REF!</v>
      </c>
      <c r="I66" s="58" t="e">
        <f>+ENE!I66+FEB!I66+MAR!I66</f>
        <v>#REF!</v>
      </c>
      <c r="J66" s="58" t="e">
        <f>+ENE!J66+FEB!J66+MAR!J66</f>
        <v>#REF!</v>
      </c>
      <c r="K66" s="58" t="e">
        <f>+ENE!K66+FEB!K66+MAR!K66</f>
        <v>#REF!</v>
      </c>
      <c r="L66" s="58" t="e">
        <f>+ENE!L66+FEB!L66+MAR!L66</f>
        <v>#REF!</v>
      </c>
      <c r="M66" s="58">
        <f>+ENE!M66+FEB!M66+MAR!M66</f>
        <v>0</v>
      </c>
      <c r="N66" s="7" t="e">
        <f t="shared" si="0"/>
        <v>#REF!</v>
      </c>
      <c r="P66" s="47"/>
      <c r="Q66" s="78"/>
    </row>
    <row r="67" spans="1:17" ht="13.5" thickBot="1">
      <c r="A67" s="42"/>
      <c r="C67" s="5" t="s">
        <v>66</v>
      </c>
      <c r="D67" s="58" t="e">
        <f>+ENE!D67+FEB!D67+MAR!D67</f>
        <v>#REF!</v>
      </c>
      <c r="E67" s="58" t="e">
        <f>+ENE!E67+FEB!E67+MAR!E67</f>
        <v>#REF!</v>
      </c>
      <c r="F67" s="58" t="e">
        <f>+ENE!F67+FEB!F67+MAR!F67</f>
        <v>#REF!</v>
      </c>
      <c r="G67" s="58" t="e">
        <f>+ENE!G67+FEB!G67+MAR!G67</f>
        <v>#REF!</v>
      </c>
      <c r="H67" s="58" t="e">
        <f>+ENE!H67+FEB!H67+MAR!H67</f>
        <v>#REF!</v>
      </c>
      <c r="I67" s="58" t="e">
        <f>+ENE!I67+FEB!I67+MAR!I67</f>
        <v>#REF!</v>
      </c>
      <c r="J67" s="58" t="e">
        <f>+ENE!J67+FEB!J67+MAR!J67</f>
        <v>#REF!</v>
      </c>
      <c r="K67" s="58" t="e">
        <f>+ENE!K67+FEB!K67+MAR!K67</f>
        <v>#REF!</v>
      </c>
      <c r="L67" s="58" t="e">
        <f>+ENE!L67+FEB!L67+MAR!L67</f>
        <v>#REF!</v>
      </c>
      <c r="M67" s="58">
        <f>+ENE!M67+FEB!M67+MAR!M67</f>
        <v>0</v>
      </c>
      <c r="N67" s="7" t="e">
        <f t="shared" si="0"/>
        <v>#REF!</v>
      </c>
      <c r="P67" s="47"/>
      <c r="Q67" s="78"/>
    </row>
    <row r="68" spans="1:17" ht="15.75" customHeight="1">
      <c r="A68" s="42"/>
      <c r="C68" s="8" t="s">
        <v>67</v>
      </c>
      <c r="D68" s="59" t="e">
        <f>SUM(D10:D67)</f>
        <v>#REF!</v>
      </c>
      <c r="E68" s="59" t="e">
        <f t="shared" ref="E68:M68" si="1">SUM(E10:E67)</f>
        <v>#REF!</v>
      </c>
      <c r="F68" s="59" t="e">
        <f t="shared" si="1"/>
        <v>#REF!</v>
      </c>
      <c r="G68" s="59" t="e">
        <f>SUM(G10:G67)</f>
        <v>#REF!</v>
      </c>
      <c r="H68" s="59" t="e">
        <f>SUM(H10:H67)</f>
        <v>#REF!</v>
      </c>
      <c r="I68" s="59" t="e">
        <f t="shared" si="1"/>
        <v>#REF!</v>
      </c>
      <c r="J68" s="59" t="e">
        <f t="shared" si="1"/>
        <v>#REF!</v>
      </c>
      <c r="K68" s="59" t="e">
        <f t="shared" si="1"/>
        <v>#REF!</v>
      </c>
      <c r="L68" s="59" t="e">
        <f t="shared" si="1"/>
        <v>#REF!</v>
      </c>
      <c r="M68" s="59">
        <f t="shared" si="1"/>
        <v>1834414</v>
      </c>
      <c r="N68" s="59" t="e">
        <f>SUM(N10:N67)</f>
        <v>#REF!</v>
      </c>
      <c r="P68" s="47"/>
      <c r="Q68" s="78"/>
    </row>
    <row r="69" spans="1:17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1"/>
      <c r="O69" s="1" t="s">
        <v>9</v>
      </c>
      <c r="P69" s="47"/>
      <c r="Q69" s="78"/>
    </row>
    <row r="70" spans="1:17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N70" s="16"/>
      <c r="P70" s="47"/>
      <c r="Q70" s="78"/>
    </row>
    <row r="71" spans="1:17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/>
      <c r="P71" s="47"/>
      <c r="Q71" s="78"/>
    </row>
    <row r="72" spans="1:17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3"/>
      <c r="Q72" s="78"/>
    </row>
    <row r="73" spans="1:17" ht="13.5" thickTop="1">
      <c r="A73"/>
      <c r="B73"/>
      <c r="Q73" s="78"/>
    </row>
  </sheetData>
  <mergeCells count="5">
    <mergeCell ref="C6:N6"/>
    <mergeCell ref="C2:N2"/>
    <mergeCell ref="C3:N3"/>
    <mergeCell ref="C4:N4"/>
    <mergeCell ref="C5:N5"/>
  </mergeCells>
  <phoneticPr fontId="0" type="noConversion"/>
  <printOptions horizontalCentered="1" verticalCentered="1"/>
  <pageMargins left="0" right="0" top="0" bottom="0" header="0" footer="0"/>
  <pageSetup scale="55" orientation="landscape" r:id="rId1"/>
  <headerFooter alignWithMargins="0">
    <oddFooter>FEDERACION.xls&amp;RPágina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6">
    <pageSetUpPr fitToPage="1"/>
  </sheetPr>
  <dimension ref="A1:P73"/>
  <sheetViews>
    <sheetView tabSelected="1" view="pageBreakPreview" topLeftCell="G55" zoomScaleNormal="75" zoomScaleSheetLayoutView="100" workbookViewId="0">
      <selection activeCell="N69" sqref="N69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7.269531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3" width="18.7265625" style="12" customWidth="1"/>
    <col min="14" max="14" width="19.26953125" style="12" customWidth="1"/>
    <col min="15" max="15" width="4" style="1" customWidth="1"/>
    <col min="16" max="16" width="1.26953125" style="1" customWidth="1"/>
    <col min="17" max="16384" width="11.453125" style="1"/>
  </cols>
  <sheetData>
    <row r="1" spans="1:16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9"/>
      <c r="O1" s="45"/>
      <c r="P1" s="46"/>
    </row>
    <row r="2" spans="1:16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P2" s="47"/>
    </row>
    <row r="3" spans="1:16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47"/>
    </row>
    <row r="4" spans="1:16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P4" s="47"/>
    </row>
    <row r="5" spans="1:16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P5" s="47"/>
    </row>
    <row r="6" spans="1:16" ht="15.75" customHeight="1">
      <c r="A6" s="42"/>
      <c r="C6" s="141" t="s">
        <v>160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P6" s="47"/>
    </row>
    <row r="7" spans="1:16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N7" s="1"/>
      <c r="P7" s="47"/>
    </row>
    <row r="8" spans="1:16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157</v>
      </c>
      <c r="N8" s="61" t="s">
        <v>10</v>
      </c>
      <c r="P8" s="47"/>
    </row>
    <row r="9" spans="1:16" ht="13.5" thickBot="1">
      <c r="A9" s="42"/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158</v>
      </c>
      <c r="N9" s="63" t="s">
        <v>82</v>
      </c>
      <c r="P9" s="47"/>
    </row>
    <row r="10" spans="1:16">
      <c r="A10" s="42"/>
      <c r="C10" s="5" t="s">
        <v>100</v>
      </c>
      <c r="D10" s="58">
        <v>1234648</v>
      </c>
      <c r="E10" s="58">
        <v>367304</v>
      </c>
      <c r="F10" s="96">
        <v>13640</v>
      </c>
      <c r="G10" s="58">
        <v>4996</v>
      </c>
      <c r="H10" s="58">
        <v>19107</v>
      </c>
      <c r="I10" s="58">
        <v>22325</v>
      </c>
      <c r="J10" s="60">
        <v>11447</v>
      </c>
      <c r="K10" s="60">
        <v>1112</v>
      </c>
      <c r="L10" s="60">
        <v>0</v>
      </c>
      <c r="M10" s="60">
        <v>0</v>
      </c>
      <c r="N10" s="7">
        <f>SUM(D10:M10)</f>
        <v>1674579</v>
      </c>
      <c r="P10" s="47"/>
    </row>
    <row r="11" spans="1:16">
      <c r="A11" s="42"/>
      <c r="C11" s="5" t="s">
        <v>12</v>
      </c>
      <c r="D11" s="58">
        <v>1017247</v>
      </c>
      <c r="E11" s="58">
        <v>302613</v>
      </c>
      <c r="F11" s="96">
        <v>11230</v>
      </c>
      <c r="G11" s="58">
        <v>4104</v>
      </c>
      <c r="H11" s="58">
        <v>15669</v>
      </c>
      <c r="I11" s="58">
        <v>17882</v>
      </c>
      <c r="J11" s="60">
        <v>9166</v>
      </c>
      <c r="K11" s="60">
        <v>915</v>
      </c>
      <c r="L11" s="60">
        <v>0</v>
      </c>
      <c r="M11" s="60">
        <v>0</v>
      </c>
      <c r="N11" s="7">
        <f t="shared" ref="N11:N69" si="0">SUM(D11:M11)</f>
        <v>1378826</v>
      </c>
      <c r="P11" s="47"/>
    </row>
    <row r="12" spans="1:16">
      <c r="A12" s="42"/>
      <c r="C12" s="5" t="s">
        <v>101</v>
      </c>
      <c r="D12" s="58">
        <v>808672</v>
      </c>
      <c r="E12" s="58">
        <v>240534</v>
      </c>
      <c r="F12" s="96">
        <v>8909</v>
      </c>
      <c r="G12" s="58">
        <v>3234</v>
      </c>
      <c r="H12" s="58">
        <v>12290</v>
      </c>
      <c r="I12" s="58">
        <v>10341</v>
      </c>
      <c r="J12" s="60">
        <v>5300</v>
      </c>
      <c r="K12" s="60">
        <v>726</v>
      </c>
      <c r="L12" s="60">
        <v>104788</v>
      </c>
      <c r="M12" s="60">
        <v>0</v>
      </c>
      <c r="N12" s="7">
        <f t="shared" si="0"/>
        <v>1194794</v>
      </c>
      <c r="P12" s="47"/>
    </row>
    <row r="13" spans="1:16">
      <c r="A13" s="42"/>
      <c r="C13" s="5" t="s">
        <v>102</v>
      </c>
      <c r="D13" s="58">
        <v>946154</v>
      </c>
      <c r="E13" s="58">
        <v>281479</v>
      </c>
      <c r="F13" s="96">
        <v>10453</v>
      </c>
      <c r="G13" s="58">
        <v>3830</v>
      </c>
      <c r="H13" s="58">
        <v>14650</v>
      </c>
      <c r="I13" s="58">
        <v>16401</v>
      </c>
      <c r="J13" s="60">
        <v>8409</v>
      </c>
      <c r="K13" s="60">
        <v>852</v>
      </c>
      <c r="L13" s="60">
        <v>0</v>
      </c>
      <c r="M13" s="60">
        <v>0</v>
      </c>
      <c r="N13" s="7">
        <f t="shared" si="0"/>
        <v>1282228</v>
      </c>
      <c r="P13" s="47"/>
    </row>
    <row r="14" spans="1:16">
      <c r="A14" s="42"/>
      <c r="C14" s="5" t="s">
        <v>103</v>
      </c>
      <c r="D14" s="58">
        <v>6580240</v>
      </c>
      <c r="E14" s="58">
        <v>1958356</v>
      </c>
      <c r="F14" s="96">
        <v>73090</v>
      </c>
      <c r="G14" s="58">
        <v>27264</v>
      </c>
      <c r="H14" s="58">
        <v>105739</v>
      </c>
      <c r="I14" s="58">
        <v>148372</v>
      </c>
      <c r="J14" s="60">
        <v>76105</v>
      </c>
      <c r="K14" s="60">
        <v>5982</v>
      </c>
      <c r="L14" s="60">
        <v>3863846</v>
      </c>
      <c r="M14" s="60">
        <v>0</v>
      </c>
      <c r="N14" s="7">
        <f t="shared" si="0"/>
        <v>12838994</v>
      </c>
      <c r="P14" s="47"/>
    </row>
    <row r="15" spans="1:16">
      <c r="A15" s="42"/>
      <c r="C15" s="5" t="s">
        <v>104</v>
      </c>
      <c r="D15" s="58">
        <v>1297638</v>
      </c>
      <c r="E15" s="58">
        <v>385981</v>
      </c>
      <c r="F15" s="96">
        <v>14300</v>
      </c>
      <c r="G15" s="58">
        <v>5196</v>
      </c>
      <c r="H15" s="58">
        <v>19756</v>
      </c>
      <c r="I15" s="58">
        <v>27337</v>
      </c>
      <c r="J15" s="60">
        <v>14016</v>
      </c>
      <c r="K15" s="60">
        <v>1163</v>
      </c>
      <c r="L15" s="60">
        <v>0</v>
      </c>
      <c r="M15" s="60">
        <v>0</v>
      </c>
      <c r="N15" s="7">
        <f t="shared" si="0"/>
        <v>1765387</v>
      </c>
      <c r="P15" s="47"/>
    </row>
    <row r="16" spans="1:16">
      <c r="A16" s="42"/>
      <c r="C16" s="5" t="s">
        <v>105</v>
      </c>
      <c r="D16" s="58">
        <v>2703312</v>
      </c>
      <c r="E16" s="58">
        <v>804487</v>
      </c>
      <c r="F16" s="96">
        <v>30001</v>
      </c>
      <c r="G16" s="58">
        <v>11157</v>
      </c>
      <c r="H16" s="58">
        <v>43183</v>
      </c>
      <c r="I16" s="58">
        <v>45326</v>
      </c>
      <c r="J16" s="60">
        <v>23246</v>
      </c>
      <c r="K16" s="60">
        <v>2452</v>
      </c>
      <c r="L16" s="60">
        <v>241846</v>
      </c>
      <c r="M16" s="60">
        <v>0</v>
      </c>
      <c r="N16" s="7">
        <f t="shared" si="0"/>
        <v>3905010</v>
      </c>
      <c r="P16" s="47"/>
    </row>
    <row r="17" spans="1:16">
      <c r="A17" s="42"/>
      <c r="C17" s="5" t="s">
        <v>18</v>
      </c>
      <c r="D17" s="58">
        <v>1712106</v>
      </c>
      <c r="E17" s="58">
        <v>509377</v>
      </c>
      <c r="F17" s="96">
        <v>18929</v>
      </c>
      <c r="G17" s="58">
        <v>6953</v>
      </c>
      <c r="H17" s="58">
        <v>26655</v>
      </c>
      <c r="I17" s="58">
        <v>42144</v>
      </c>
      <c r="J17" s="60">
        <v>21613</v>
      </c>
      <c r="K17" s="60">
        <v>1545</v>
      </c>
      <c r="L17" s="60">
        <v>1286</v>
      </c>
      <c r="M17" s="60">
        <v>0</v>
      </c>
      <c r="N17" s="7">
        <f t="shared" si="0"/>
        <v>2340608</v>
      </c>
      <c r="P17" s="47"/>
    </row>
    <row r="18" spans="1:16">
      <c r="A18" s="42"/>
      <c r="C18" s="5" t="s">
        <v>19</v>
      </c>
      <c r="D18" s="58">
        <v>3281860</v>
      </c>
      <c r="E18" s="58">
        <v>978123</v>
      </c>
      <c r="F18" s="96">
        <v>37202</v>
      </c>
      <c r="G18" s="58">
        <v>14785</v>
      </c>
      <c r="H18" s="58">
        <v>59998</v>
      </c>
      <c r="I18" s="58">
        <v>45126</v>
      </c>
      <c r="J18" s="60">
        <v>23181</v>
      </c>
      <c r="K18" s="60">
        <v>3088</v>
      </c>
      <c r="L18" s="60">
        <v>416225</v>
      </c>
      <c r="M18" s="60">
        <v>0</v>
      </c>
      <c r="N18" s="7">
        <f t="shared" si="0"/>
        <v>4859588</v>
      </c>
      <c r="P18" s="47"/>
    </row>
    <row r="19" spans="1:16">
      <c r="A19" s="42"/>
      <c r="C19" s="5" t="s">
        <v>106</v>
      </c>
      <c r="D19" s="58">
        <v>609534</v>
      </c>
      <c r="E19" s="58">
        <v>181237</v>
      </c>
      <c r="F19" s="96">
        <v>6681</v>
      </c>
      <c r="G19" s="58">
        <v>2384</v>
      </c>
      <c r="H19" s="58">
        <v>8926</v>
      </c>
      <c r="I19" s="58">
        <v>7436</v>
      </c>
      <c r="J19" s="60">
        <v>3809</v>
      </c>
      <c r="K19" s="60">
        <v>540</v>
      </c>
      <c r="L19" s="60">
        <v>53486</v>
      </c>
      <c r="M19" s="60">
        <v>0</v>
      </c>
      <c r="N19" s="7">
        <f t="shared" si="0"/>
        <v>874033</v>
      </c>
      <c r="P19" s="47"/>
    </row>
    <row r="20" spans="1:16">
      <c r="A20" s="42"/>
      <c r="C20" s="5" t="s">
        <v>107</v>
      </c>
      <c r="D20" s="58">
        <v>719027</v>
      </c>
      <c r="E20" s="58">
        <v>213850</v>
      </c>
      <c r="F20" s="96">
        <v>7912</v>
      </c>
      <c r="G20" s="58">
        <v>2862</v>
      </c>
      <c r="H20" s="58">
        <v>10824</v>
      </c>
      <c r="I20" s="58">
        <v>10315</v>
      </c>
      <c r="J20" s="60">
        <v>5287</v>
      </c>
      <c r="K20" s="60">
        <v>644</v>
      </c>
      <c r="L20" s="60">
        <v>0</v>
      </c>
      <c r="M20" s="60">
        <v>0</v>
      </c>
      <c r="N20" s="7">
        <f t="shared" si="0"/>
        <v>970721</v>
      </c>
      <c r="P20" s="47"/>
    </row>
    <row r="21" spans="1:16">
      <c r="A21" s="42"/>
      <c r="C21" s="5" t="s">
        <v>20</v>
      </c>
      <c r="D21" s="58">
        <v>30644689</v>
      </c>
      <c r="E21" s="58">
        <v>9123741</v>
      </c>
      <c r="F21" s="96">
        <v>342272</v>
      </c>
      <c r="G21" s="58">
        <v>129954</v>
      </c>
      <c r="H21" s="58">
        <v>510682</v>
      </c>
      <c r="I21" s="58">
        <v>757135</v>
      </c>
      <c r="J21" s="60">
        <v>388443</v>
      </c>
      <c r="K21" s="60">
        <v>28122</v>
      </c>
      <c r="L21" s="60">
        <v>2996148</v>
      </c>
      <c r="M21" s="60">
        <v>0</v>
      </c>
      <c r="N21" s="7">
        <f t="shared" si="0"/>
        <v>44921186</v>
      </c>
      <c r="P21" s="47"/>
    </row>
    <row r="22" spans="1:16">
      <c r="A22" s="42"/>
      <c r="C22" s="5" t="s">
        <v>22</v>
      </c>
      <c r="D22" s="58">
        <v>1547339</v>
      </c>
      <c r="E22" s="58">
        <v>460219</v>
      </c>
      <c r="F22" s="96">
        <v>17034</v>
      </c>
      <c r="G22" s="58">
        <v>6166</v>
      </c>
      <c r="H22" s="58">
        <v>23368</v>
      </c>
      <c r="I22" s="58">
        <v>28666</v>
      </c>
      <c r="J22" s="60">
        <v>14695</v>
      </c>
      <c r="K22" s="60">
        <v>1385</v>
      </c>
      <c r="L22" s="60">
        <v>175853</v>
      </c>
      <c r="M22" s="60">
        <v>0</v>
      </c>
      <c r="N22" s="7">
        <f t="shared" si="0"/>
        <v>2274725</v>
      </c>
      <c r="P22" s="47"/>
    </row>
    <row r="23" spans="1:16">
      <c r="A23" s="42"/>
      <c r="C23" s="5" t="s">
        <v>108</v>
      </c>
      <c r="D23" s="58">
        <v>1083604</v>
      </c>
      <c r="E23" s="58">
        <v>322351</v>
      </c>
      <c r="F23" s="96">
        <v>11960</v>
      </c>
      <c r="G23" s="58">
        <v>4368</v>
      </c>
      <c r="H23" s="58">
        <v>16668</v>
      </c>
      <c r="I23" s="58">
        <v>22266</v>
      </c>
      <c r="J23" s="60">
        <v>11417</v>
      </c>
      <c r="K23" s="60">
        <v>973</v>
      </c>
      <c r="L23" s="60">
        <v>73523</v>
      </c>
      <c r="M23" s="60">
        <v>0</v>
      </c>
      <c r="N23" s="7">
        <f t="shared" si="0"/>
        <v>1547130</v>
      </c>
      <c r="P23" s="47"/>
    </row>
    <row r="24" spans="1:16">
      <c r="A24" s="42"/>
      <c r="C24" s="5" t="s">
        <v>109</v>
      </c>
      <c r="D24" s="58">
        <v>4299165</v>
      </c>
      <c r="E24" s="58">
        <v>1278654</v>
      </c>
      <c r="F24" s="96">
        <v>47313</v>
      </c>
      <c r="G24" s="58">
        <v>17112</v>
      </c>
      <c r="H24" s="58">
        <v>64792</v>
      </c>
      <c r="I24" s="58">
        <v>73788</v>
      </c>
      <c r="J24" s="60">
        <v>37824</v>
      </c>
      <c r="K24" s="60">
        <v>3847</v>
      </c>
      <c r="L24" s="60">
        <v>0</v>
      </c>
      <c r="M24" s="60">
        <v>0</v>
      </c>
      <c r="N24" s="7">
        <f t="shared" si="0"/>
        <v>5822495</v>
      </c>
      <c r="P24" s="47"/>
    </row>
    <row r="25" spans="1:16">
      <c r="A25" s="42"/>
      <c r="C25" s="5" t="s">
        <v>110</v>
      </c>
      <c r="D25" s="58">
        <v>2809810</v>
      </c>
      <c r="E25" s="58">
        <v>835833</v>
      </c>
      <c r="F25" s="96">
        <v>30999</v>
      </c>
      <c r="G25" s="58">
        <v>11304</v>
      </c>
      <c r="H25" s="58">
        <v>43090</v>
      </c>
      <c r="I25" s="58">
        <v>72418</v>
      </c>
      <c r="J25" s="60">
        <v>37135</v>
      </c>
      <c r="K25" s="60">
        <v>2525</v>
      </c>
      <c r="L25" s="60">
        <v>138419</v>
      </c>
      <c r="M25" s="60">
        <v>0</v>
      </c>
      <c r="N25" s="7">
        <f t="shared" si="0"/>
        <v>3981533</v>
      </c>
      <c r="P25" s="47"/>
    </row>
    <row r="26" spans="1:16">
      <c r="A26" s="42"/>
      <c r="C26" s="5" t="s">
        <v>27</v>
      </c>
      <c r="D26" s="58">
        <v>31907167</v>
      </c>
      <c r="E26" s="58">
        <v>9509576</v>
      </c>
      <c r="F26" s="96">
        <v>361683</v>
      </c>
      <c r="G26" s="58">
        <v>143740</v>
      </c>
      <c r="H26" s="58">
        <v>583288</v>
      </c>
      <c r="I26" s="58">
        <v>704031</v>
      </c>
      <c r="J26" s="60">
        <v>361467</v>
      </c>
      <c r="K26" s="60">
        <v>30019</v>
      </c>
      <c r="L26" s="60">
        <v>2376924</v>
      </c>
      <c r="M26" s="60">
        <v>0</v>
      </c>
      <c r="N26" s="7">
        <f t="shared" si="0"/>
        <v>45977895</v>
      </c>
      <c r="P26" s="47"/>
    </row>
    <row r="27" spans="1:16">
      <c r="A27" s="42"/>
      <c r="C27" s="5" t="s">
        <v>28</v>
      </c>
      <c r="D27" s="58">
        <v>1112161</v>
      </c>
      <c r="E27" s="58">
        <v>330846</v>
      </c>
      <c r="F27" s="96">
        <v>12276</v>
      </c>
      <c r="G27" s="58">
        <v>4485</v>
      </c>
      <c r="H27" s="58">
        <v>17118</v>
      </c>
      <c r="I27" s="58">
        <v>17552</v>
      </c>
      <c r="J27" s="60">
        <v>8999</v>
      </c>
      <c r="K27" s="60">
        <v>1000</v>
      </c>
      <c r="L27" s="60">
        <v>18189</v>
      </c>
      <c r="M27" s="60">
        <v>0</v>
      </c>
      <c r="N27" s="7">
        <f t="shared" si="0"/>
        <v>1522626</v>
      </c>
      <c r="P27" s="47"/>
    </row>
    <row r="28" spans="1:16">
      <c r="A28" s="42"/>
      <c r="C28" s="5" t="s">
        <v>111</v>
      </c>
      <c r="D28" s="58">
        <v>4590337</v>
      </c>
      <c r="E28" s="58">
        <v>1366202</v>
      </c>
      <c r="F28" s="96">
        <v>51021</v>
      </c>
      <c r="G28" s="58">
        <v>19073</v>
      </c>
      <c r="H28" s="58">
        <v>74092</v>
      </c>
      <c r="I28" s="58">
        <v>88080</v>
      </c>
      <c r="J28" s="60">
        <v>45179</v>
      </c>
      <c r="K28" s="60">
        <v>4180</v>
      </c>
      <c r="L28" s="60">
        <v>765803</v>
      </c>
      <c r="M28" s="60">
        <v>0</v>
      </c>
      <c r="N28" s="7">
        <f t="shared" si="0"/>
        <v>7003967</v>
      </c>
      <c r="P28" s="47"/>
    </row>
    <row r="29" spans="1:16">
      <c r="A29" s="42"/>
      <c r="C29" s="5" t="s">
        <v>112</v>
      </c>
      <c r="D29" s="58">
        <v>10320172</v>
      </c>
      <c r="E29" s="58">
        <v>3071017</v>
      </c>
      <c r="F29" s="96">
        <v>114426</v>
      </c>
      <c r="G29" s="58">
        <v>42433</v>
      </c>
      <c r="H29" s="58">
        <v>163829</v>
      </c>
      <c r="I29" s="58">
        <v>204797</v>
      </c>
      <c r="J29" s="60">
        <v>105031</v>
      </c>
      <c r="K29" s="60">
        <v>9356</v>
      </c>
      <c r="L29" s="60">
        <v>2035085</v>
      </c>
      <c r="M29" s="60">
        <v>0</v>
      </c>
      <c r="N29" s="7">
        <f t="shared" si="0"/>
        <v>16066146</v>
      </c>
      <c r="P29" s="47"/>
    </row>
    <row r="30" spans="1:16">
      <c r="A30" s="42"/>
      <c r="C30" s="5" t="s">
        <v>113</v>
      </c>
      <c r="D30" s="58">
        <v>1203782</v>
      </c>
      <c r="E30" s="58">
        <v>357980</v>
      </c>
      <c r="F30" s="96">
        <v>13222</v>
      </c>
      <c r="G30" s="58">
        <v>4750</v>
      </c>
      <c r="H30" s="58">
        <v>17896</v>
      </c>
      <c r="I30" s="58">
        <v>17857</v>
      </c>
      <c r="J30" s="60">
        <v>9151</v>
      </c>
      <c r="K30" s="60">
        <v>1074</v>
      </c>
      <c r="L30" s="60">
        <v>0</v>
      </c>
      <c r="M30" s="60">
        <v>0</v>
      </c>
      <c r="N30" s="7">
        <f t="shared" si="0"/>
        <v>1625712</v>
      </c>
      <c r="P30" s="47"/>
    </row>
    <row r="31" spans="1:16">
      <c r="A31" s="42"/>
      <c r="C31" s="5" t="s">
        <v>32</v>
      </c>
      <c r="D31" s="58">
        <v>2964228</v>
      </c>
      <c r="E31" s="58">
        <v>882061</v>
      </c>
      <c r="F31" s="96">
        <v>32858</v>
      </c>
      <c r="G31" s="58">
        <v>12175</v>
      </c>
      <c r="H31" s="58">
        <v>46978</v>
      </c>
      <c r="I31" s="58">
        <v>64745</v>
      </c>
      <c r="J31" s="60">
        <v>33207</v>
      </c>
      <c r="K31" s="60">
        <v>2685</v>
      </c>
      <c r="L31" s="60">
        <v>448739</v>
      </c>
      <c r="M31" s="60">
        <v>0</v>
      </c>
      <c r="N31" s="7">
        <f t="shared" si="0"/>
        <v>4487676</v>
      </c>
      <c r="P31" s="47"/>
    </row>
    <row r="32" spans="1:16">
      <c r="A32" s="42"/>
      <c r="C32" s="5" t="s">
        <v>33</v>
      </c>
      <c r="D32" s="58">
        <v>2872184</v>
      </c>
      <c r="E32" s="58">
        <v>854882</v>
      </c>
      <c r="F32" s="96">
        <v>31949</v>
      </c>
      <c r="G32" s="58">
        <v>11974</v>
      </c>
      <c r="H32" s="58">
        <v>46603</v>
      </c>
      <c r="I32" s="58">
        <v>46793</v>
      </c>
      <c r="J32" s="60">
        <v>24001</v>
      </c>
      <c r="K32" s="60">
        <v>2619</v>
      </c>
      <c r="L32" s="60">
        <v>461921</v>
      </c>
      <c r="M32" s="60">
        <v>0</v>
      </c>
      <c r="N32" s="7">
        <f t="shared" si="0"/>
        <v>4352926</v>
      </c>
      <c r="P32" s="47"/>
    </row>
    <row r="33" spans="1:16">
      <c r="A33" s="42"/>
      <c r="C33" s="5" t="s">
        <v>34</v>
      </c>
      <c r="D33" s="58">
        <v>5288505</v>
      </c>
      <c r="E33" s="58">
        <v>1573266</v>
      </c>
      <c r="F33" s="96">
        <v>58394</v>
      </c>
      <c r="G33" s="58">
        <v>21357</v>
      </c>
      <c r="H33" s="58">
        <v>81592</v>
      </c>
      <c r="I33" s="58">
        <v>158368</v>
      </c>
      <c r="J33" s="60">
        <v>81215</v>
      </c>
      <c r="K33" s="60">
        <v>4761</v>
      </c>
      <c r="L33" s="60">
        <v>0</v>
      </c>
      <c r="M33" s="60">
        <v>49969</v>
      </c>
      <c r="N33" s="7">
        <f t="shared" si="0"/>
        <v>7317427</v>
      </c>
      <c r="P33" s="47"/>
    </row>
    <row r="34" spans="1:16">
      <c r="A34" s="42"/>
      <c r="C34" s="5" t="s">
        <v>114</v>
      </c>
      <c r="D34" s="58">
        <v>1758368</v>
      </c>
      <c r="E34" s="58">
        <v>523034</v>
      </c>
      <c r="F34" s="96">
        <v>19384</v>
      </c>
      <c r="G34" s="58">
        <v>7052</v>
      </c>
      <c r="H34" s="58">
        <v>26827</v>
      </c>
      <c r="I34" s="58">
        <v>41714</v>
      </c>
      <c r="J34" s="60">
        <v>21388</v>
      </c>
      <c r="K34" s="60">
        <v>1577</v>
      </c>
      <c r="L34" s="60">
        <v>59468</v>
      </c>
      <c r="M34" s="60">
        <v>0</v>
      </c>
      <c r="N34" s="7">
        <f t="shared" si="0"/>
        <v>2458812</v>
      </c>
      <c r="P34" s="47"/>
    </row>
    <row r="35" spans="1:16">
      <c r="A35" s="42"/>
      <c r="C35" s="5" t="s">
        <v>36</v>
      </c>
      <c r="D35" s="58">
        <v>9125370</v>
      </c>
      <c r="E35" s="58">
        <v>2718185</v>
      </c>
      <c r="F35" s="96">
        <v>102623</v>
      </c>
      <c r="G35" s="58">
        <v>39813</v>
      </c>
      <c r="H35" s="58">
        <v>158899</v>
      </c>
      <c r="I35" s="58">
        <v>100579</v>
      </c>
      <c r="J35" s="60">
        <v>51644</v>
      </c>
      <c r="K35" s="60">
        <v>8471</v>
      </c>
      <c r="L35" s="60">
        <v>0</v>
      </c>
      <c r="M35" s="60">
        <v>334097</v>
      </c>
      <c r="N35" s="7">
        <f t="shared" si="0"/>
        <v>12639681</v>
      </c>
      <c r="P35" s="47"/>
    </row>
    <row r="36" spans="1:16">
      <c r="A36" s="42"/>
      <c r="C36" s="5" t="s">
        <v>37</v>
      </c>
      <c r="D36" s="58">
        <v>1104428</v>
      </c>
      <c r="E36" s="58">
        <v>328373</v>
      </c>
      <c r="F36" s="96">
        <v>12100</v>
      </c>
      <c r="G36" s="58">
        <v>4307</v>
      </c>
      <c r="H36" s="58">
        <v>16107</v>
      </c>
      <c r="I36" s="58">
        <v>13172</v>
      </c>
      <c r="J36" s="60">
        <v>6747</v>
      </c>
      <c r="K36" s="60">
        <v>982</v>
      </c>
      <c r="L36" s="60">
        <v>40366</v>
      </c>
      <c r="M36" s="60">
        <v>0</v>
      </c>
      <c r="N36" s="7">
        <f t="shared" si="0"/>
        <v>1526582</v>
      </c>
      <c r="P36" s="47"/>
    </row>
    <row r="37" spans="1:16">
      <c r="A37" s="42"/>
      <c r="C37" s="5" t="s">
        <v>38</v>
      </c>
      <c r="D37" s="58">
        <v>816618</v>
      </c>
      <c r="E37" s="58">
        <v>242886</v>
      </c>
      <c r="F37" s="96">
        <v>8991</v>
      </c>
      <c r="G37" s="58">
        <v>3258</v>
      </c>
      <c r="H37" s="58">
        <v>12349</v>
      </c>
      <c r="I37" s="58">
        <v>10791</v>
      </c>
      <c r="J37" s="60">
        <v>5530</v>
      </c>
      <c r="K37" s="60">
        <v>730</v>
      </c>
      <c r="L37" s="60">
        <v>0</v>
      </c>
      <c r="M37" s="60">
        <v>0</v>
      </c>
      <c r="N37" s="7">
        <f t="shared" si="0"/>
        <v>1101153</v>
      </c>
      <c r="P37" s="47"/>
    </row>
    <row r="38" spans="1:16">
      <c r="A38" s="42"/>
      <c r="C38" s="5" t="s">
        <v>39</v>
      </c>
      <c r="D38" s="58">
        <v>3250502</v>
      </c>
      <c r="E38" s="58">
        <v>967185</v>
      </c>
      <c r="F38" s="96">
        <v>35999</v>
      </c>
      <c r="G38" s="58">
        <v>13299</v>
      </c>
      <c r="H38" s="58">
        <v>51189</v>
      </c>
      <c r="I38" s="58">
        <v>75759</v>
      </c>
      <c r="J38" s="60">
        <v>38853</v>
      </c>
      <c r="K38" s="60">
        <v>2940</v>
      </c>
      <c r="L38" s="60">
        <v>237320</v>
      </c>
      <c r="M38" s="60">
        <v>0</v>
      </c>
      <c r="N38" s="7">
        <f t="shared" si="0"/>
        <v>4673046</v>
      </c>
      <c r="P38" s="47"/>
    </row>
    <row r="39" spans="1:16">
      <c r="A39" s="42"/>
      <c r="C39" s="5" t="s">
        <v>40</v>
      </c>
      <c r="D39" s="58">
        <v>736314</v>
      </c>
      <c r="E39" s="58">
        <v>219018</v>
      </c>
      <c r="F39" s="96">
        <v>8116</v>
      </c>
      <c r="G39" s="58">
        <v>2951</v>
      </c>
      <c r="H39" s="58">
        <v>11232</v>
      </c>
      <c r="I39" s="58">
        <v>10291</v>
      </c>
      <c r="J39" s="60">
        <v>5275</v>
      </c>
      <c r="K39" s="60">
        <v>660</v>
      </c>
      <c r="L39" s="60">
        <v>68090</v>
      </c>
      <c r="M39" s="60">
        <v>0</v>
      </c>
      <c r="N39" s="7">
        <f t="shared" si="0"/>
        <v>1061947</v>
      </c>
      <c r="P39" s="47"/>
    </row>
    <row r="40" spans="1:16">
      <c r="A40" s="42"/>
      <c r="C40" s="5" t="s">
        <v>41</v>
      </c>
      <c r="D40" s="58">
        <v>2365215</v>
      </c>
      <c r="E40" s="58">
        <v>703918</v>
      </c>
      <c r="F40" s="96">
        <v>26273</v>
      </c>
      <c r="G40" s="58">
        <v>9801</v>
      </c>
      <c r="H40" s="58">
        <v>38020</v>
      </c>
      <c r="I40" s="58">
        <v>35211</v>
      </c>
      <c r="J40" s="60">
        <v>18059</v>
      </c>
      <c r="K40" s="60">
        <v>2148</v>
      </c>
      <c r="L40" s="60">
        <v>307374</v>
      </c>
      <c r="M40" s="60">
        <v>0</v>
      </c>
      <c r="N40" s="7">
        <f t="shared" si="0"/>
        <v>3506019</v>
      </c>
      <c r="P40" s="47"/>
    </row>
    <row r="41" spans="1:16">
      <c r="A41" s="42"/>
      <c r="C41" s="5" t="s">
        <v>42</v>
      </c>
      <c r="D41" s="58">
        <v>2351278</v>
      </c>
      <c r="E41" s="58">
        <v>699915</v>
      </c>
      <c r="F41" s="96">
        <v>26196</v>
      </c>
      <c r="G41" s="58">
        <v>9866</v>
      </c>
      <c r="H41" s="58">
        <v>38547</v>
      </c>
      <c r="I41" s="58">
        <v>45770</v>
      </c>
      <c r="J41" s="60">
        <v>23480</v>
      </c>
      <c r="K41" s="60">
        <v>2150</v>
      </c>
      <c r="L41" s="60">
        <v>0</v>
      </c>
      <c r="M41" s="60">
        <v>0</v>
      </c>
      <c r="N41" s="7">
        <f t="shared" si="0"/>
        <v>3197202</v>
      </c>
      <c r="P41" s="47"/>
    </row>
    <row r="42" spans="1:16">
      <c r="A42" s="42"/>
      <c r="C42" s="5" t="s">
        <v>115</v>
      </c>
      <c r="D42" s="58">
        <v>1205870</v>
      </c>
      <c r="E42" s="58">
        <v>358644</v>
      </c>
      <c r="F42" s="96">
        <v>13268</v>
      </c>
      <c r="G42" s="58">
        <v>4796</v>
      </c>
      <c r="H42" s="58">
        <v>18153</v>
      </c>
      <c r="I42" s="58">
        <v>18048</v>
      </c>
      <c r="J42" s="60">
        <v>9250</v>
      </c>
      <c r="K42" s="60">
        <v>1078</v>
      </c>
      <c r="L42" s="60">
        <v>68301</v>
      </c>
      <c r="M42" s="60">
        <v>0</v>
      </c>
      <c r="N42" s="7">
        <f t="shared" si="0"/>
        <v>1697408</v>
      </c>
      <c r="P42" s="47"/>
    </row>
    <row r="43" spans="1:16">
      <c r="A43" s="42"/>
      <c r="C43" s="5" t="s">
        <v>116</v>
      </c>
      <c r="D43" s="58">
        <v>5494012</v>
      </c>
      <c r="E43" s="58">
        <v>1634914</v>
      </c>
      <c r="F43" s="96">
        <v>60936</v>
      </c>
      <c r="G43" s="58">
        <v>22624</v>
      </c>
      <c r="H43" s="58">
        <v>87421</v>
      </c>
      <c r="I43" s="58">
        <v>99834</v>
      </c>
      <c r="J43" s="60">
        <v>51200</v>
      </c>
      <c r="K43" s="60">
        <v>4980</v>
      </c>
      <c r="L43" s="60">
        <v>438258</v>
      </c>
      <c r="M43" s="60">
        <v>0</v>
      </c>
      <c r="N43" s="7">
        <f t="shared" si="0"/>
        <v>7894179</v>
      </c>
      <c r="P43" s="47"/>
    </row>
    <row r="44" spans="1:16">
      <c r="A44" s="42"/>
      <c r="C44" s="5" t="s">
        <v>117</v>
      </c>
      <c r="D44" s="58">
        <v>2109702</v>
      </c>
      <c r="E44" s="58">
        <v>627577</v>
      </c>
      <c r="F44" s="96">
        <v>23277</v>
      </c>
      <c r="G44" s="58">
        <v>8492</v>
      </c>
      <c r="H44" s="58">
        <v>32376</v>
      </c>
      <c r="I44" s="58">
        <v>51156</v>
      </c>
      <c r="J44" s="60">
        <v>26233</v>
      </c>
      <c r="K44" s="60">
        <v>1898</v>
      </c>
      <c r="L44" s="60">
        <v>0</v>
      </c>
      <c r="M44" s="60">
        <v>0</v>
      </c>
      <c r="N44" s="7">
        <f t="shared" si="0"/>
        <v>2880711</v>
      </c>
      <c r="P44" s="47"/>
    </row>
    <row r="45" spans="1:16">
      <c r="A45" s="42"/>
      <c r="C45" s="5" t="s">
        <v>46</v>
      </c>
      <c r="D45" s="58">
        <v>6473694</v>
      </c>
      <c r="E45" s="58">
        <v>1929761</v>
      </c>
      <c r="F45" s="96">
        <v>73569</v>
      </c>
      <c r="G45" s="58">
        <v>29456</v>
      </c>
      <c r="H45" s="58">
        <v>120143</v>
      </c>
      <c r="I45" s="58">
        <v>145814</v>
      </c>
      <c r="J45" s="60">
        <v>74873</v>
      </c>
      <c r="K45" s="60">
        <v>6117</v>
      </c>
      <c r="L45" s="60">
        <v>0</v>
      </c>
      <c r="M45" s="60">
        <v>0</v>
      </c>
      <c r="N45" s="7">
        <f t="shared" si="0"/>
        <v>8853427</v>
      </c>
      <c r="P45" s="47"/>
    </row>
    <row r="46" spans="1:16">
      <c r="A46" s="42"/>
      <c r="C46" s="5" t="s">
        <v>47</v>
      </c>
      <c r="D46" s="58">
        <v>2300356</v>
      </c>
      <c r="E46" s="58">
        <v>684369</v>
      </c>
      <c r="F46" s="96">
        <v>25423</v>
      </c>
      <c r="G46" s="58">
        <v>9324</v>
      </c>
      <c r="H46" s="58">
        <v>35705</v>
      </c>
      <c r="I46" s="58">
        <v>55409</v>
      </c>
      <c r="J46" s="60">
        <v>28414</v>
      </c>
      <c r="K46" s="60">
        <v>2074</v>
      </c>
      <c r="L46" s="60">
        <v>0</v>
      </c>
      <c r="M46" s="60">
        <v>0</v>
      </c>
      <c r="N46" s="7">
        <f t="shared" si="0"/>
        <v>3141074</v>
      </c>
      <c r="P46" s="47"/>
    </row>
    <row r="47" spans="1:16">
      <c r="A47" s="42"/>
      <c r="C47" s="5" t="s">
        <v>48</v>
      </c>
      <c r="D47" s="58">
        <v>8568726</v>
      </c>
      <c r="E47" s="58">
        <v>2548169</v>
      </c>
      <c r="F47" s="96">
        <v>94121</v>
      </c>
      <c r="G47" s="58">
        <v>33825</v>
      </c>
      <c r="H47" s="58">
        <v>127428</v>
      </c>
      <c r="I47" s="58">
        <v>221545</v>
      </c>
      <c r="J47" s="60">
        <v>113582</v>
      </c>
      <c r="K47" s="60">
        <v>7645</v>
      </c>
      <c r="L47" s="60">
        <v>1037471</v>
      </c>
      <c r="M47" s="60">
        <v>0</v>
      </c>
      <c r="N47" s="7">
        <f t="shared" si="0"/>
        <v>12752512</v>
      </c>
      <c r="P47" s="47"/>
    </row>
    <row r="48" spans="1:16">
      <c r="A48" s="42"/>
      <c r="C48" s="5" t="s">
        <v>118</v>
      </c>
      <c r="D48" s="58">
        <v>8310252</v>
      </c>
      <c r="E48" s="58">
        <v>2472756</v>
      </c>
      <c r="F48" s="96">
        <v>92057</v>
      </c>
      <c r="G48" s="58">
        <v>34034</v>
      </c>
      <c r="H48" s="58">
        <v>131106</v>
      </c>
      <c r="I48" s="58">
        <v>202841</v>
      </c>
      <c r="J48" s="60">
        <v>104029</v>
      </c>
      <c r="K48" s="60">
        <v>7522</v>
      </c>
      <c r="L48" s="60">
        <v>77490</v>
      </c>
      <c r="M48" s="60">
        <v>0</v>
      </c>
      <c r="N48" s="7">
        <f t="shared" si="0"/>
        <v>11432087</v>
      </c>
      <c r="P48" s="47"/>
    </row>
    <row r="49" spans="1:16">
      <c r="A49" s="42"/>
      <c r="C49" s="5" t="s">
        <v>119</v>
      </c>
      <c r="D49" s="58">
        <v>3170407</v>
      </c>
      <c r="E49" s="58">
        <v>943359</v>
      </c>
      <c r="F49" s="96">
        <v>35114</v>
      </c>
      <c r="G49" s="58">
        <v>12975</v>
      </c>
      <c r="H49" s="58">
        <v>49957</v>
      </c>
      <c r="I49" s="58">
        <v>70898</v>
      </c>
      <c r="J49" s="60">
        <v>36360</v>
      </c>
      <c r="K49" s="60">
        <v>2870</v>
      </c>
      <c r="L49" s="60">
        <v>0</v>
      </c>
      <c r="M49" s="60">
        <v>0</v>
      </c>
      <c r="N49" s="7">
        <f t="shared" si="0"/>
        <v>4321940</v>
      </c>
      <c r="P49" s="47"/>
    </row>
    <row r="50" spans="1:16">
      <c r="A50" s="42"/>
      <c r="C50" s="5" t="s">
        <v>120</v>
      </c>
      <c r="D50" s="58">
        <v>755022</v>
      </c>
      <c r="E50" s="58">
        <v>224543</v>
      </c>
      <c r="F50" s="96">
        <v>8300</v>
      </c>
      <c r="G50" s="58">
        <v>2993</v>
      </c>
      <c r="H50" s="58">
        <v>11300</v>
      </c>
      <c r="I50" s="58">
        <v>11131</v>
      </c>
      <c r="J50" s="60">
        <v>5705</v>
      </c>
      <c r="K50" s="60">
        <v>673</v>
      </c>
      <c r="L50" s="60">
        <v>78849</v>
      </c>
      <c r="M50" s="60">
        <v>0</v>
      </c>
      <c r="N50" s="7">
        <f t="shared" si="0"/>
        <v>1098516</v>
      </c>
      <c r="P50" s="47"/>
    </row>
    <row r="51" spans="1:16">
      <c r="A51" s="42"/>
      <c r="C51" s="5" t="s">
        <v>52</v>
      </c>
      <c r="D51" s="58">
        <v>8572551</v>
      </c>
      <c r="E51" s="58">
        <v>2549764</v>
      </c>
      <c r="F51" s="96">
        <v>94407</v>
      </c>
      <c r="G51" s="58">
        <v>34227</v>
      </c>
      <c r="H51" s="58">
        <v>129850</v>
      </c>
      <c r="I51" s="58">
        <v>201829</v>
      </c>
      <c r="J51" s="60">
        <v>103481</v>
      </c>
      <c r="K51" s="60">
        <v>7682</v>
      </c>
      <c r="L51" s="60">
        <v>0</v>
      </c>
      <c r="M51" s="60">
        <v>0</v>
      </c>
      <c r="N51" s="7">
        <f t="shared" si="0"/>
        <v>11693791</v>
      </c>
      <c r="P51" s="47"/>
    </row>
    <row r="52" spans="1:16">
      <c r="A52" s="42"/>
      <c r="C52" s="5" t="s">
        <v>121</v>
      </c>
      <c r="D52" s="58">
        <v>521957</v>
      </c>
      <c r="E52" s="58">
        <v>155300</v>
      </c>
      <c r="F52" s="96">
        <v>5776</v>
      </c>
      <c r="G52" s="58">
        <v>2127</v>
      </c>
      <c r="H52" s="58">
        <v>8180</v>
      </c>
      <c r="I52" s="58">
        <v>6460</v>
      </c>
      <c r="J52" s="60">
        <v>3311</v>
      </c>
      <c r="K52" s="60">
        <v>471</v>
      </c>
      <c r="L52" s="60">
        <v>0</v>
      </c>
      <c r="M52" s="60">
        <v>0</v>
      </c>
      <c r="N52" s="7">
        <f t="shared" si="0"/>
        <v>703582</v>
      </c>
      <c r="P52" s="47"/>
    </row>
    <row r="53" spans="1:16">
      <c r="A53" s="42"/>
      <c r="C53" s="5" t="s">
        <v>54</v>
      </c>
      <c r="D53" s="58">
        <v>2386708</v>
      </c>
      <c r="E53" s="58">
        <v>709991</v>
      </c>
      <c r="F53" s="96">
        <v>26341</v>
      </c>
      <c r="G53" s="58">
        <v>9619</v>
      </c>
      <c r="H53" s="58">
        <v>36696</v>
      </c>
      <c r="I53" s="58">
        <v>53601</v>
      </c>
      <c r="J53" s="60">
        <v>27485</v>
      </c>
      <c r="K53" s="60">
        <v>2148</v>
      </c>
      <c r="L53" s="60">
        <v>166170</v>
      </c>
      <c r="M53" s="60">
        <v>0</v>
      </c>
      <c r="N53" s="7">
        <f t="shared" si="0"/>
        <v>3418759</v>
      </c>
      <c r="P53" s="47"/>
    </row>
    <row r="54" spans="1:16">
      <c r="A54" s="42"/>
      <c r="C54" s="5" t="s">
        <v>122</v>
      </c>
      <c r="D54" s="58">
        <v>1706093</v>
      </c>
      <c r="E54" s="58">
        <v>507562</v>
      </c>
      <c r="F54" s="96">
        <v>18847</v>
      </c>
      <c r="G54" s="58">
        <v>6907</v>
      </c>
      <c r="H54" s="58">
        <v>26417</v>
      </c>
      <c r="I54" s="58">
        <v>30084</v>
      </c>
      <c r="J54" s="60">
        <v>15424</v>
      </c>
      <c r="K54" s="60">
        <v>1536</v>
      </c>
      <c r="L54" s="60">
        <v>10252</v>
      </c>
      <c r="M54" s="60">
        <v>0</v>
      </c>
      <c r="N54" s="7">
        <f t="shared" si="0"/>
        <v>2323122</v>
      </c>
      <c r="P54" s="47"/>
    </row>
    <row r="55" spans="1:16">
      <c r="A55" s="42"/>
      <c r="C55" s="5" t="s">
        <v>56</v>
      </c>
      <c r="D55" s="58">
        <v>1594729</v>
      </c>
      <c r="E55" s="58">
        <v>474330</v>
      </c>
      <c r="F55" s="96">
        <v>17564</v>
      </c>
      <c r="G55" s="58">
        <v>6372</v>
      </c>
      <c r="H55" s="58">
        <v>24180</v>
      </c>
      <c r="I55" s="58">
        <v>25055</v>
      </c>
      <c r="J55" s="60">
        <v>12844</v>
      </c>
      <c r="K55" s="60">
        <v>1430</v>
      </c>
      <c r="L55" s="60">
        <v>148071</v>
      </c>
      <c r="M55" s="60">
        <v>0</v>
      </c>
      <c r="N55" s="7">
        <f t="shared" si="0"/>
        <v>2304575</v>
      </c>
      <c r="P55" s="47"/>
    </row>
    <row r="56" spans="1:16">
      <c r="A56" s="42"/>
      <c r="C56" s="5" t="s">
        <v>123</v>
      </c>
      <c r="D56" s="58">
        <v>1300385</v>
      </c>
      <c r="E56" s="58">
        <v>386877</v>
      </c>
      <c r="F56" s="96">
        <v>14374</v>
      </c>
      <c r="G56" s="58">
        <v>5275</v>
      </c>
      <c r="H56" s="58">
        <v>20207</v>
      </c>
      <c r="I56" s="58">
        <v>20636</v>
      </c>
      <c r="J56" s="60">
        <v>10580</v>
      </c>
      <c r="K56" s="60">
        <v>1171</v>
      </c>
      <c r="L56" s="60">
        <v>0</v>
      </c>
      <c r="M56" s="60">
        <v>0</v>
      </c>
      <c r="N56" s="7">
        <f t="shared" si="0"/>
        <v>1759505</v>
      </c>
      <c r="P56" s="47"/>
    </row>
    <row r="57" spans="1:16">
      <c r="A57" s="42"/>
      <c r="C57" s="5" t="s">
        <v>124</v>
      </c>
      <c r="D57" s="58">
        <v>4467503</v>
      </c>
      <c r="E57" s="58">
        <v>1329464</v>
      </c>
      <c r="F57" s="96">
        <v>49560</v>
      </c>
      <c r="G57" s="58">
        <v>18412</v>
      </c>
      <c r="H57" s="58">
        <v>71182</v>
      </c>
      <c r="I57" s="58">
        <v>91878</v>
      </c>
      <c r="J57" s="60">
        <v>47121</v>
      </c>
      <c r="K57" s="60">
        <v>4052</v>
      </c>
      <c r="L57" s="60">
        <v>721551</v>
      </c>
      <c r="M57" s="60">
        <v>0</v>
      </c>
      <c r="N57" s="7">
        <f t="shared" si="0"/>
        <v>6800723</v>
      </c>
      <c r="P57" s="47"/>
    </row>
    <row r="58" spans="1:16">
      <c r="A58" s="42"/>
      <c r="C58" s="5" t="s">
        <v>83</v>
      </c>
      <c r="D58" s="58">
        <v>2041707</v>
      </c>
      <c r="E58" s="58">
        <v>607160</v>
      </c>
      <c r="F58" s="96">
        <v>22424</v>
      </c>
      <c r="G58" s="58">
        <v>8057</v>
      </c>
      <c r="H58" s="58">
        <v>30348</v>
      </c>
      <c r="I58" s="58">
        <v>60352</v>
      </c>
      <c r="J58" s="60">
        <v>30944</v>
      </c>
      <c r="K58" s="60">
        <v>1820</v>
      </c>
      <c r="L58" s="60">
        <v>0</v>
      </c>
      <c r="M58" s="60">
        <v>0</v>
      </c>
      <c r="N58" s="7">
        <f t="shared" si="0"/>
        <v>2802812</v>
      </c>
      <c r="P58" s="47"/>
    </row>
    <row r="59" spans="1:16">
      <c r="A59" s="42"/>
      <c r="C59" s="5" t="s">
        <v>125</v>
      </c>
      <c r="D59" s="58">
        <v>800378</v>
      </c>
      <c r="E59" s="58">
        <v>238057</v>
      </c>
      <c r="F59" s="96">
        <v>8815</v>
      </c>
      <c r="G59" s="58">
        <v>3196</v>
      </c>
      <c r="H59" s="58">
        <v>12121</v>
      </c>
      <c r="I59" s="58">
        <v>12817</v>
      </c>
      <c r="J59" s="60">
        <v>6570</v>
      </c>
      <c r="K59" s="60">
        <v>717</v>
      </c>
      <c r="L59" s="60">
        <v>0</v>
      </c>
      <c r="M59" s="60">
        <v>0</v>
      </c>
      <c r="N59" s="7">
        <f t="shared" si="0"/>
        <v>1082671</v>
      </c>
      <c r="P59" s="47"/>
    </row>
    <row r="60" spans="1:16">
      <c r="A60" s="42"/>
      <c r="C60" s="5" t="s">
        <v>126</v>
      </c>
      <c r="D60" s="58">
        <v>7402660</v>
      </c>
      <c r="E60" s="58">
        <v>2202493</v>
      </c>
      <c r="F60" s="96">
        <v>81893</v>
      </c>
      <c r="G60" s="58">
        <v>30146</v>
      </c>
      <c r="H60" s="58">
        <v>115731</v>
      </c>
      <c r="I60" s="58">
        <v>122160</v>
      </c>
      <c r="J60" s="60">
        <v>62640</v>
      </c>
      <c r="K60" s="60">
        <v>6685</v>
      </c>
      <c r="L60" s="60">
        <v>519907</v>
      </c>
      <c r="M60" s="60">
        <v>0</v>
      </c>
      <c r="N60" s="7">
        <f t="shared" si="0"/>
        <v>10544315</v>
      </c>
      <c r="P60" s="47"/>
    </row>
    <row r="61" spans="1:16">
      <c r="A61" s="42"/>
      <c r="C61" s="5" t="s">
        <v>60</v>
      </c>
      <c r="D61" s="58">
        <v>1493984</v>
      </c>
      <c r="E61" s="58">
        <v>444583</v>
      </c>
      <c r="F61" s="96">
        <v>16571</v>
      </c>
      <c r="G61" s="58">
        <v>6152</v>
      </c>
      <c r="H61" s="58">
        <v>23777</v>
      </c>
      <c r="I61" s="58">
        <v>33395</v>
      </c>
      <c r="J61" s="60">
        <v>17128</v>
      </c>
      <c r="K61" s="60">
        <v>1357</v>
      </c>
      <c r="L61" s="60">
        <v>0</v>
      </c>
      <c r="M61" s="60">
        <v>0</v>
      </c>
      <c r="N61" s="7">
        <f t="shared" si="0"/>
        <v>2036947</v>
      </c>
      <c r="P61" s="47"/>
    </row>
    <row r="62" spans="1:16">
      <c r="A62" s="42"/>
      <c r="C62" s="5" t="s">
        <v>61</v>
      </c>
      <c r="D62" s="58">
        <v>6076967</v>
      </c>
      <c r="E62" s="58">
        <v>1807897</v>
      </c>
      <c r="F62" s="96">
        <v>67137</v>
      </c>
      <c r="G62" s="58">
        <v>24603</v>
      </c>
      <c r="H62" s="58">
        <v>94128</v>
      </c>
      <c r="I62" s="58">
        <v>118792</v>
      </c>
      <c r="J62" s="60">
        <v>60911</v>
      </c>
      <c r="K62" s="60">
        <v>5475</v>
      </c>
      <c r="L62" s="60">
        <v>1972912</v>
      </c>
      <c r="M62" s="60">
        <v>0</v>
      </c>
      <c r="N62" s="7">
        <f t="shared" si="0"/>
        <v>10228822</v>
      </c>
      <c r="P62" s="47"/>
    </row>
    <row r="63" spans="1:16">
      <c r="A63" s="42"/>
      <c r="C63" s="5" t="s">
        <v>127</v>
      </c>
      <c r="D63" s="58">
        <v>2421441</v>
      </c>
      <c r="E63" s="58">
        <v>720146</v>
      </c>
      <c r="F63" s="96">
        <v>26628</v>
      </c>
      <c r="G63" s="58">
        <v>9607</v>
      </c>
      <c r="H63" s="58">
        <v>36306</v>
      </c>
      <c r="I63" s="58">
        <v>60564</v>
      </c>
      <c r="J63" s="60">
        <v>31051</v>
      </c>
      <c r="K63" s="60">
        <v>2163</v>
      </c>
      <c r="L63" s="60">
        <v>0</v>
      </c>
      <c r="M63" s="60">
        <v>0</v>
      </c>
      <c r="N63" s="7">
        <f t="shared" si="0"/>
        <v>3307906</v>
      </c>
      <c r="P63" s="47"/>
    </row>
    <row r="64" spans="1:16">
      <c r="A64" s="42"/>
      <c r="C64" s="5" t="s">
        <v>128</v>
      </c>
      <c r="D64" s="58">
        <v>1752402</v>
      </c>
      <c r="E64" s="58">
        <v>521311</v>
      </c>
      <c r="F64" s="96">
        <v>19346</v>
      </c>
      <c r="G64" s="58">
        <v>7073</v>
      </c>
      <c r="H64" s="58">
        <v>27004</v>
      </c>
      <c r="I64" s="58">
        <v>41764</v>
      </c>
      <c r="J64" s="60">
        <v>21414</v>
      </c>
      <c r="K64" s="60">
        <v>1574</v>
      </c>
      <c r="L64" s="60">
        <v>0</v>
      </c>
      <c r="M64" s="60">
        <v>17803</v>
      </c>
      <c r="N64" s="7">
        <f t="shared" si="0"/>
        <v>2409691</v>
      </c>
      <c r="P64" s="47"/>
    </row>
    <row r="65" spans="1:16">
      <c r="A65" s="42"/>
      <c r="C65" s="5" t="s">
        <v>64</v>
      </c>
      <c r="D65" s="58">
        <v>2333149</v>
      </c>
      <c r="E65" s="58">
        <v>693884</v>
      </c>
      <c r="F65" s="96">
        <v>25654</v>
      </c>
      <c r="G65" s="58">
        <v>9254</v>
      </c>
      <c r="H65" s="58">
        <v>34965</v>
      </c>
      <c r="I65" s="58">
        <v>59831</v>
      </c>
      <c r="J65" s="60">
        <v>30676</v>
      </c>
      <c r="K65" s="60">
        <v>2087</v>
      </c>
      <c r="L65" s="60">
        <v>0</v>
      </c>
      <c r="M65" s="60">
        <v>0</v>
      </c>
      <c r="N65" s="7">
        <f t="shared" si="0"/>
        <v>3189500</v>
      </c>
      <c r="P65" s="47"/>
    </row>
    <row r="66" spans="1:16">
      <c r="A66" s="42"/>
      <c r="C66" s="5" t="s">
        <v>65</v>
      </c>
      <c r="D66" s="58">
        <v>4846393</v>
      </c>
      <c r="E66" s="58">
        <v>1442165</v>
      </c>
      <c r="F66" s="96">
        <v>53739</v>
      </c>
      <c r="G66" s="58">
        <v>19932</v>
      </c>
      <c r="H66" s="58">
        <v>76966</v>
      </c>
      <c r="I66" s="58">
        <v>104167</v>
      </c>
      <c r="J66" s="60">
        <v>53423</v>
      </c>
      <c r="K66" s="60">
        <v>4396</v>
      </c>
      <c r="L66" s="60">
        <v>0</v>
      </c>
      <c r="M66" s="60">
        <v>0</v>
      </c>
      <c r="N66" s="7">
        <f t="shared" si="0"/>
        <v>6601181</v>
      </c>
      <c r="P66" s="47"/>
    </row>
    <row r="67" spans="1:16" ht="13.5" thickBot="1">
      <c r="A67" s="42"/>
      <c r="C67" s="5" t="s">
        <v>66</v>
      </c>
      <c r="D67" s="58">
        <v>24329925</v>
      </c>
      <c r="E67" s="58">
        <v>7244939</v>
      </c>
      <c r="F67" s="96">
        <v>272420</v>
      </c>
      <c r="G67" s="58">
        <v>104251</v>
      </c>
      <c r="H67" s="58">
        <v>412035</v>
      </c>
      <c r="I67" s="58">
        <v>505360</v>
      </c>
      <c r="J67" s="60">
        <v>259310</v>
      </c>
      <c r="K67" s="60">
        <v>22420</v>
      </c>
      <c r="L67" s="60">
        <v>3955488</v>
      </c>
      <c r="M67" s="60">
        <v>0</v>
      </c>
      <c r="N67" s="7">
        <f t="shared" si="0"/>
        <v>37106148</v>
      </c>
      <c r="P67" s="47"/>
    </row>
    <row r="68" spans="1:16" ht="15.75" customHeight="1">
      <c r="A68" s="42"/>
      <c r="C68" s="8" t="s">
        <v>67</v>
      </c>
      <c r="D68" s="59">
        <f>SUM(D10:D67)</f>
        <v>255498647</v>
      </c>
      <c r="E68" s="59">
        <f t="shared" ref="E68:M68" si="1">SUM(E10:E67)</f>
        <v>76052498</v>
      </c>
      <c r="F68" s="59">
        <f t="shared" ref="F68" si="2">SUM(F10:F67)</f>
        <v>2844997</v>
      </c>
      <c r="G68" s="59">
        <f t="shared" si="1"/>
        <v>1069732</v>
      </c>
      <c r="H68" s="59">
        <f t="shared" si="1"/>
        <v>4173645</v>
      </c>
      <c r="I68" s="59">
        <f t="shared" ref="I68" si="3">SUM(I10:I67)</f>
        <v>5408209</v>
      </c>
      <c r="J68" s="59">
        <f t="shared" si="1"/>
        <v>2774278</v>
      </c>
      <c r="K68" s="59">
        <f t="shared" si="1"/>
        <v>233264</v>
      </c>
      <c r="L68" s="59">
        <f t="shared" si="1"/>
        <v>24079419</v>
      </c>
      <c r="M68" s="59">
        <f t="shared" si="1"/>
        <v>401869</v>
      </c>
      <c r="N68" s="9">
        <f t="shared" si="0"/>
        <v>372536558</v>
      </c>
      <c r="P68" s="47"/>
    </row>
    <row r="69" spans="1:16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1"/>
      <c r="O69" s="1" t="s">
        <v>9</v>
      </c>
      <c r="P69" s="47"/>
    </row>
    <row r="70" spans="1:16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N70" s="16"/>
      <c r="P70" s="47"/>
    </row>
    <row r="71" spans="1:16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/>
      <c r="P71" s="47"/>
    </row>
    <row r="72" spans="1:16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3"/>
    </row>
    <row r="73" spans="1:16" ht="13.5" thickTop="1"/>
  </sheetData>
  <mergeCells count="5">
    <mergeCell ref="C6:N6"/>
    <mergeCell ref="C2:N2"/>
    <mergeCell ref="C3:N3"/>
    <mergeCell ref="C4:N4"/>
    <mergeCell ref="C5:N5"/>
  </mergeCells>
  <phoneticPr fontId="0" type="noConversion"/>
  <printOptions horizontalCentered="1" verticalCentered="1"/>
  <pageMargins left="0" right="0" top="0" bottom="0.27" header="0" footer="0"/>
  <pageSetup scale="55" orientation="landscape" horizontalDpi="300" verticalDpi="300" r:id="rId1"/>
  <headerFooter alignWithMargins="0">
    <oddFooter>FEDERACION.xls&amp;RPágina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pageSetUpPr fitToPage="1"/>
  </sheetPr>
  <dimension ref="A1:P73"/>
  <sheetViews>
    <sheetView view="pageBreakPreview" zoomScaleNormal="75" workbookViewId="0">
      <selection activeCell="E19" sqref="E19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7.269531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2" width="18.7265625" style="12" customWidth="1"/>
    <col min="13" max="13" width="19.26953125" style="12" customWidth="1"/>
    <col min="14" max="14" width="4" style="1" customWidth="1"/>
    <col min="15" max="15" width="1.26953125" style="1" customWidth="1"/>
    <col min="16" max="16" width="16.26953125" style="1" customWidth="1"/>
    <col min="17" max="16384" width="11.453125" style="1"/>
  </cols>
  <sheetData>
    <row r="1" spans="1:16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6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6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6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6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6" ht="15.75" customHeight="1">
      <c r="A6" s="42"/>
      <c r="C6" s="141" t="s">
        <v>151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6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6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6" ht="13.5" thickBot="1">
      <c r="A9" s="42"/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</row>
    <row r="10" spans="1:16">
      <c r="A10" s="42"/>
      <c r="C10" s="5" t="s">
        <v>100</v>
      </c>
      <c r="D10" s="58" t="e">
        <f>+ACUMMAR!D10+ABR!D10</f>
        <v>#REF!</v>
      </c>
      <c r="E10" s="58" t="e">
        <f>+ACUMMAR!E10+ABR!E10</f>
        <v>#REF!</v>
      </c>
      <c r="F10" s="58" t="e">
        <f>+ACUMMAR!F10+ABR!F10</f>
        <v>#REF!</v>
      </c>
      <c r="G10" s="58" t="e">
        <f>+ACUMMAR!G10+ABR!G10</f>
        <v>#REF!</v>
      </c>
      <c r="H10" s="58" t="e">
        <f>+ACUMMAR!H10+ABR!H10</f>
        <v>#REF!</v>
      </c>
      <c r="I10" s="58" t="e">
        <f>+ACUMMAR!I10+ABR!I10</f>
        <v>#REF!</v>
      </c>
      <c r="J10" s="58" t="e">
        <f>+ACUMMAR!J10+ABR!J10</f>
        <v>#REF!</v>
      </c>
      <c r="K10" s="58" t="e">
        <f>+ACUMMAR!K10+ABR!K10</f>
        <v>#REF!</v>
      </c>
      <c r="L10" s="58" t="e">
        <f>+ACUMMAR!L10+ABR!L10</f>
        <v>#REF!</v>
      </c>
      <c r="M10" s="7" t="e">
        <f>SUM(D10:L10)</f>
        <v>#REF!</v>
      </c>
      <c r="O10" s="47"/>
      <c r="P10" s="57"/>
    </row>
    <row r="11" spans="1:16">
      <c r="A11" s="42"/>
      <c r="C11" s="5" t="s">
        <v>12</v>
      </c>
      <c r="D11" s="58" t="e">
        <f>+ACUMMAR!D11+ABR!D11</f>
        <v>#REF!</v>
      </c>
      <c r="E11" s="58" t="e">
        <f>+ACUMMAR!E11+ABR!E11</f>
        <v>#REF!</v>
      </c>
      <c r="F11" s="58" t="e">
        <f>+ACUMMAR!F11+ABR!F11</f>
        <v>#REF!</v>
      </c>
      <c r="G11" s="58" t="e">
        <f>+ACUMMAR!G11+ABR!G11</f>
        <v>#REF!</v>
      </c>
      <c r="H11" s="58" t="e">
        <f>+ACUMMAR!H11+ABR!H11</f>
        <v>#REF!</v>
      </c>
      <c r="I11" s="58" t="e">
        <f>+ACUMMAR!I11+ABR!I11</f>
        <v>#REF!</v>
      </c>
      <c r="J11" s="58" t="e">
        <f>+ACUMMAR!J11+ABR!J11</f>
        <v>#REF!</v>
      </c>
      <c r="K11" s="58" t="e">
        <f>+ACUMMAR!K11+ABR!K11</f>
        <v>#REF!</v>
      </c>
      <c r="L11" s="58" t="e">
        <f>+ACUMMAR!L11+ABR!L11</f>
        <v>#REF!</v>
      </c>
      <c r="M11" s="7" t="e">
        <f t="shared" ref="M11:M67" si="0">SUM(D11:L11)</f>
        <v>#REF!</v>
      </c>
      <c r="O11" s="47"/>
      <c r="P11" s="57"/>
    </row>
    <row r="12" spans="1:16">
      <c r="A12" s="42"/>
      <c r="C12" s="5" t="s">
        <v>101</v>
      </c>
      <c r="D12" s="58" t="e">
        <f>+ACUMMAR!D12+ABR!D12</f>
        <v>#REF!</v>
      </c>
      <c r="E12" s="58" t="e">
        <f>+ACUMMAR!E12+ABR!E12</f>
        <v>#REF!</v>
      </c>
      <c r="F12" s="58" t="e">
        <f>+ACUMMAR!F12+ABR!F12</f>
        <v>#REF!</v>
      </c>
      <c r="G12" s="58" t="e">
        <f>+ACUMMAR!G12+ABR!G12</f>
        <v>#REF!</v>
      </c>
      <c r="H12" s="58" t="e">
        <f>+ACUMMAR!H12+ABR!H12</f>
        <v>#REF!</v>
      </c>
      <c r="I12" s="58" t="e">
        <f>+ACUMMAR!I12+ABR!I12</f>
        <v>#REF!</v>
      </c>
      <c r="J12" s="58" t="e">
        <f>+ACUMMAR!J12+ABR!J12</f>
        <v>#REF!</v>
      </c>
      <c r="K12" s="58" t="e">
        <f>+ACUMMAR!K12+ABR!K12</f>
        <v>#REF!</v>
      </c>
      <c r="L12" s="58" t="e">
        <f>+ACUMMAR!L12+ABR!L12</f>
        <v>#REF!</v>
      </c>
      <c r="M12" s="7" t="e">
        <f t="shared" si="0"/>
        <v>#REF!</v>
      </c>
      <c r="O12" s="47"/>
      <c r="P12" s="57"/>
    </row>
    <row r="13" spans="1:16">
      <c r="A13" s="42"/>
      <c r="C13" s="5" t="s">
        <v>102</v>
      </c>
      <c r="D13" s="58" t="e">
        <f>+ACUMMAR!D13+ABR!D13</f>
        <v>#REF!</v>
      </c>
      <c r="E13" s="58" t="e">
        <f>+ACUMMAR!E13+ABR!E13</f>
        <v>#REF!</v>
      </c>
      <c r="F13" s="58" t="e">
        <f>+ACUMMAR!F13+ABR!F13</f>
        <v>#REF!</v>
      </c>
      <c r="G13" s="58" t="e">
        <f>+ACUMMAR!G13+ABR!G13</f>
        <v>#REF!</v>
      </c>
      <c r="H13" s="58" t="e">
        <f>+ACUMMAR!H13+ABR!H13</f>
        <v>#REF!</v>
      </c>
      <c r="I13" s="58" t="e">
        <f>+ACUMMAR!I13+ABR!I13</f>
        <v>#REF!</v>
      </c>
      <c r="J13" s="58" t="e">
        <f>+ACUMMAR!J13+ABR!J13</f>
        <v>#REF!</v>
      </c>
      <c r="K13" s="58" t="e">
        <f>+ACUMMAR!K13+ABR!K13</f>
        <v>#REF!</v>
      </c>
      <c r="L13" s="58" t="e">
        <f>+ACUMMAR!L13+ABR!L13</f>
        <v>#REF!</v>
      </c>
      <c r="M13" s="7" t="e">
        <f t="shared" si="0"/>
        <v>#REF!</v>
      </c>
      <c r="O13" s="47"/>
      <c r="P13" s="57"/>
    </row>
    <row r="14" spans="1:16">
      <c r="A14" s="42"/>
      <c r="C14" s="5" t="s">
        <v>103</v>
      </c>
      <c r="D14" s="58" t="e">
        <f>+ACUMMAR!D14+ABR!D14</f>
        <v>#REF!</v>
      </c>
      <c r="E14" s="58" t="e">
        <f>+ACUMMAR!E14+ABR!E14</f>
        <v>#REF!</v>
      </c>
      <c r="F14" s="58" t="e">
        <f>+ACUMMAR!F14+ABR!F14</f>
        <v>#REF!</v>
      </c>
      <c r="G14" s="58" t="e">
        <f>+ACUMMAR!G14+ABR!G14</f>
        <v>#REF!</v>
      </c>
      <c r="H14" s="58" t="e">
        <f>+ACUMMAR!H14+ABR!H14</f>
        <v>#REF!</v>
      </c>
      <c r="I14" s="58" t="e">
        <f>+ACUMMAR!I14+ABR!I14</f>
        <v>#REF!</v>
      </c>
      <c r="J14" s="58" t="e">
        <f>+ACUMMAR!J14+ABR!J14</f>
        <v>#REF!</v>
      </c>
      <c r="K14" s="58" t="e">
        <f>+ACUMMAR!K14+ABR!K14</f>
        <v>#REF!</v>
      </c>
      <c r="L14" s="58" t="e">
        <f>+ACUMMAR!L14+ABR!L14</f>
        <v>#REF!</v>
      </c>
      <c r="M14" s="7" t="e">
        <f t="shared" si="0"/>
        <v>#REF!</v>
      </c>
      <c r="O14" s="47"/>
      <c r="P14" s="57"/>
    </row>
    <row r="15" spans="1:16">
      <c r="A15" s="42"/>
      <c r="C15" s="5" t="s">
        <v>104</v>
      </c>
      <c r="D15" s="58" t="e">
        <f>+ACUMMAR!D15+ABR!D15</f>
        <v>#REF!</v>
      </c>
      <c r="E15" s="58" t="e">
        <f>+ACUMMAR!E15+ABR!E15</f>
        <v>#REF!</v>
      </c>
      <c r="F15" s="58" t="e">
        <f>+ACUMMAR!F15+ABR!F15</f>
        <v>#REF!</v>
      </c>
      <c r="G15" s="58" t="e">
        <f>+ACUMMAR!G15+ABR!G15</f>
        <v>#REF!</v>
      </c>
      <c r="H15" s="58" t="e">
        <f>+ACUMMAR!H15+ABR!H15</f>
        <v>#REF!</v>
      </c>
      <c r="I15" s="58" t="e">
        <f>+ACUMMAR!I15+ABR!I15</f>
        <v>#REF!</v>
      </c>
      <c r="J15" s="58" t="e">
        <f>+ACUMMAR!J15+ABR!J15</f>
        <v>#REF!</v>
      </c>
      <c r="K15" s="58" t="e">
        <f>+ACUMMAR!K15+ABR!K15</f>
        <v>#REF!</v>
      </c>
      <c r="L15" s="58" t="e">
        <f>+ACUMMAR!L15+ABR!L15</f>
        <v>#REF!</v>
      </c>
      <c r="M15" s="7" t="e">
        <f t="shared" si="0"/>
        <v>#REF!</v>
      </c>
      <c r="O15" s="47"/>
      <c r="P15" s="57"/>
    </row>
    <row r="16" spans="1:16">
      <c r="A16" s="42"/>
      <c r="C16" s="5" t="s">
        <v>105</v>
      </c>
      <c r="D16" s="58" t="e">
        <f>+ACUMMAR!D16+ABR!D16</f>
        <v>#REF!</v>
      </c>
      <c r="E16" s="58" t="e">
        <f>+ACUMMAR!E16+ABR!E16</f>
        <v>#REF!</v>
      </c>
      <c r="F16" s="58" t="e">
        <f>+ACUMMAR!F16+ABR!F16</f>
        <v>#REF!</v>
      </c>
      <c r="G16" s="58" t="e">
        <f>+ACUMMAR!G16+ABR!G16</f>
        <v>#REF!</v>
      </c>
      <c r="H16" s="58" t="e">
        <f>+ACUMMAR!H16+ABR!H16</f>
        <v>#REF!</v>
      </c>
      <c r="I16" s="58" t="e">
        <f>+ACUMMAR!I16+ABR!I16</f>
        <v>#REF!</v>
      </c>
      <c r="J16" s="58" t="e">
        <f>+ACUMMAR!J16+ABR!J16</f>
        <v>#REF!</v>
      </c>
      <c r="K16" s="58" t="e">
        <f>+ACUMMAR!K16+ABR!K16</f>
        <v>#REF!</v>
      </c>
      <c r="L16" s="58" t="e">
        <f>+ACUMMAR!L16+ABR!L16</f>
        <v>#REF!</v>
      </c>
      <c r="M16" s="7" t="e">
        <f t="shared" si="0"/>
        <v>#REF!</v>
      </c>
      <c r="O16" s="47"/>
      <c r="P16" s="57"/>
    </row>
    <row r="17" spans="1:16">
      <c r="A17" s="42"/>
      <c r="C17" s="5" t="s">
        <v>18</v>
      </c>
      <c r="D17" s="58" t="e">
        <f>+ACUMMAR!D17+ABR!D17</f>
        <v>#REF!</v>
      </c>
      <c r="E17" s="58" t="e">
        <f>+ACUMMAR!E17+ABR!E17</f>
        <v>#REF!</v>
      </c>
      <c r="F17" s="58" t="e">
        <f>+ACUMMAR!F17+ABR!F17</f>
        <v>#REF!</v>
      </c>
      <c r="G17" s="58" t="e">
        <f>+ACUMMAR!G17+ABR!G17</f>
        <v>#REF!</v>
      </c>
      <c r="H17" s="58" t="e">
        <f>+ACUMMAR!H17+ABR!H17</f>
        <v>#REF!</v>
      </c>
      <c r="I17" s="58" t="e">
        <f>+ACUMMAR!I17+ABR!I17</f>
        <v>#REF!</v>
      </c>
      <c r="J17" s="58" t="e">
        <f>+ACUMMAR!J17+ABR!J17</f>
        <v>#REF!</v>
      </c>
      <c r="K17" s="58" t="e">
        <f>+ACUMMAR!K17+ABR!K17</f>
        <v>#REF!</v>
      </c>
      <c r="L17" s="58" t="e">
        <f>+ACUMMAR!L17+ABR!L17</f>
        <v>#REF!</v>
      </c>
      <c r="M17" s="7" t="e">
        <f t="shared" si="0"/>
        <v>#REF!</v>
      </c>
      <c r="O17" s="47"/>
      <c r="P17" s="57"/>
    </row>
    <row r="18" spans="1:16">
      <c r="A18" s="42"/>
      <c r="C18" s="5" t="s">
        <v>19</v>
      </c>
      <c r="D18" s="58" t="e">
        <f>+ACUMMAR!D18+ABR!D18</f>
        <v>#REF!</v>
      </c>
      <c r="E18" s="58" t="e">
        <f>+ACUMMAR!E18+ABR!E18</f>
        <v>#REF!</v>
      </c>
      <c r="F18" s="58" t="e">
        <f>+ACUMMAR!F18+ABR!F18</f>
        <v>#REF!</v>
      </c>
      <c r="G18" s="58" t="e">
        <f>+ACUMMAR!G18+ABR!G18</f>
        <v>#REF!</v>
      </c>
      <c r="H18" s="58" t="e">
        <f>+ACUMMAR!H18+ABR!H18</f>
        <v>#REF!</v>
      </c>
      <c r="I18" s="58" t="e">
        <f>+ACUMMAR!I18+ABR!I18</f>
        <v>#REF!</v>
      </c>
      <c r="J18" s="58" t="e">
        <f>+ACUMMAR!J18+ABR!J18</f>
        <v>#REF!</v>
      </c>
      <c r="K18" s="58" t="e">
        <f>+ACUMMAR!K18+ABR!K18</f>
        <v>#REF!</v>
      </c>
      <c r="L18" s="58" t="e">
        <f>+ACUMMAR!L18+ABR!L18</f>
        <v>#REF!</v>
      </c>
      <c r="M18" s="7" t="e">
        <f t="shared" si="0"/>
        <v>#REF!</v>
      </c>
      <c r="O18" s="47"/>
      <c r="P18" s="57"/>
    </row>
    <row r="19" spans="1:16">
      <c r="A19" s="42"/>
      <c r="C19" s="5" t="s">
        <v>106</v>
      </c>
      <c r="D19" s="58" t="e">
        <f>+ACUMMAR!D19+ABR!D19</f>
        <v>#REF!</v>
      </c>
      <c r="E19" s="58" t="e">
        <f>+ACUMMAR!E19+ABR!E19</f>
        <v>#REF!</v>
      </c>
      <c r="F19" s="58" t="e">
        <f>+ACUMMAR!F19+ABR!F19</f>
        <v>#REF!</v>
      </c>
      <c r="G19" s="58" t="e">
        <f>+ACUMMAR!G19+ABR!G19</f>
        <v>#REF!</v>
      </c>
      <c r="H19" s="58" t="e">
        <f>+ACUMMAR!H19+ABR!H19</f>
        <v>#REF!</v>
      </c>
      <c r="I19" s="58" t="e">
        <f>+ACUMMAR!I19+ABR!I19</f>
        <v>#REF!</v>
      </c>
      <c r="J19" s="58" t="e">
        <f>+ACUMMAR!J19+ABR!J19</f>
        <v>#REF!</v>
      </c>
      <c r="K19" s="58" t="e">
        <f>+ACUMMAR!K19+ABR!K19</f>
        <v>#REF!</v>
      </c>
      <c r="L19" s="58" t="e">
        <f>+ACUMMAR!L19+ABR!L19</f>
        <v>#REF!</v>
      </c>
      <c r="M19" s="7" t="e">
        <f t="shared" si="0"/>
        <v>#REF!</v>
      </c>
      <c r="O19" s="47"/>
      <c r="P19" s="57"/>
    </row>
    <row r="20" spans="1:16">
      <c r="A20" s="42"/>
      <c r="C20" s="5" t="s">
        <v>107</v>
      </c>
      <c r="D20" s="58" t="e">
        <f>+ACUMMAR!D20+ABR!D20</f>
        <v>#REF!</v>
      </c>
      <c r="E20" s="58" t="e">
        <f>+ACUMMAR!E20+ABR!E20</f>
        <v>#REF!</v>
      </c>
      <c r="F20" s="58" t="e">
        <f>+ACUMMAR!F20+ABR!F20</f>
        <v>#REF!</v>
      </c>
      <c r="G20" s="58" t="e">
        <f>+ACUMMAR!G20+ABR!G20</f>
        <v>#REF!</v>
      </c>
      <c r="H20" s="58" t="e">
        <f>+ACUMMAR!H20+ABR!H20</f>
        <v>#REF!</v>
      </c>
      <c r="I20" s="58" t="e">
        <f>+ACUMMAR!I20+ABR!I20</f>
        <v>#REF!</v>
      </c>
      <c r="J20" s="58" t="e">
        <f>+ACUMMAR!J20+ABR!J20</f>
        <v>#REF!</v>
      </c>
      <c r="K20" s="58" t="e">
        <f>+ACUMMAR!K20+ABR!K20</f>
        <v>#REF!</v>
      </c>
      <c r="L20" s="58" t="e">
        <f>+ACUMMAR!L20+ABR!L20</f>
        <v>#REF!</v>
      </c>
      <c r="M20" s="7" t="e">
        <f t="shared" si="0"/>
        <v>#REF!</v>
      </c>
      <c r="O20" s="47"/>
      <c r="P20" s="57"/>
    </row>
    <row r="21" spans="1:16">
      <c r="A21" s="42"/>
      <c r="C21" s="5" t="s">
        <v>20</v>
      </c>
      <c r="D21" s="58" t="e">
        <f>+ACUMMAR!D21+ABR!D21</f>
        <v>#REF!</v>
      </c>
      <c r="E21" s="58" t="e">
        <f>+ACUMMAR!E21+ABR!E21</f>
        <v>#REF!</v>
      </c>
      <c r="F21" s="58" t="e">
        <f>+ACUMMAR!F21+ABR!F21</f>
        <v>#REF!</v>
      </c>
      <c r="G21" s="58" t="e">
        <f>+ACUMMAR!G21+ABR!G21</f>
        <v>#REF!</v>
      </c>
      <c r="H21" s="58" t="e">
        <f>+ACUMMAR!H21+ABR!H21</f>
        <v>#REF!</v>
      </c>
      <c r="I21" s="58" t="e">
        <f>+ACUMMAR!I21+ABR!I21</f>
        <v>#REF!</v>
      </c>
      <c r="J21" s="58" t="e">
        <f>+ACUMMAR!J21+ABR!J21</f>
        <v>#REF!</v>
      </c>
      <c r="K21" s="58" t="e">
        <f>+ACUMMAR!K21+ABR!K21</f>
        <v>#REF!</v>
      </c>
      <c r="L21" s="58" t="e">
        <f>+ACUMMAR!L21+ABR!L21</f>
        <v>#REF!</v>
      </c>
      <c r="M21" s="7" t="e">
        <f t="shared" si="0"/>
        <v>#REF!</v>
      </c>
      <c r="O21" s="47"/>
      <c r="P21" s="57"/>
    </row>
    <row r="22" spans="1:16">
      <c r="A22" s="42"/>
      <c r="C22" s="5" t="s">
        <v>22</v>
      </c>
      <c r="D22" s="58" t="e">
        <f>+ACUMMAR!D22+ABR!D22</f>
        <v>#REF!</v>
      </c>
      <c r="E22" s="58" t="e">
        <f>+ACUMMAR!E22+ABR!E22</f>
        <v>#REF!</v>
      </c>
      <c r="F22" s="58" t="e">
        <f>+ACUMMAR!F22+ABR!F22</f>
        <v>#REF!</v>
      </c>
      <c r="G22" s="58" t="e">
        <f>+ACUMMAR!G22+ABR!G22</f>
        <v>#REF!</v>
      </c>
      <c r="H22" s="58" t="e">
        <f>+ACUMMAR!H22+ABR!H22</f>
        <v>#REF!</v>
      </c>
      <c r="I22" s="58" t="e">
        <f>+ACUMMAR!I22+ABR!I22</f>
        <v>#REF!</v>
      </c>
      <c r="J22" s="58" t="e">
        <f>+ACUMMAR!J22+ABR!J22</f>
        <v>#REF!</v>
      </c>
      <c r="K22" s="58" t="e">
        <f>+ACUMMAR!K22+ABR!K22</f>
        <v>#REF!</v>
      </c>
      <c r="L22" s="58" t="e">
        <f>+ACUMMAR!L22+ABR!L22</f>
        <v>#REF!</v>
      </c>
      <c r="M22" s="7" t="e">
        <f t="shared" si="0"/>
        <v>#REF!</v>
      </c>
      <c r="O22" s="47"/>
      <c r="P22" s="57"/>
    </row>
    <row r="23" spans="1:16">
      <c r="A23" s="42"/>
      <c r="C23" s="5" t="s">
        <v>108</v>
      </c>
      <c r="D23" s="58" t="e">
        <f>+ACUMMAR!D23+ABR!D23</f>
        <v>#REF!</v>
      </c>
      <c r="E23" s="58" t="e">
        <f>+ACUMMAR!E23+ABR!E23</f>
        <v>#REF!</v>
      </c>
      <c r="F23" s="58" t="e">
        <f>+ACUMMAR!F23+ABR!F23</f>
        <v>#REF!</v>
      </c>
      <c r="G23" s="58" t="e">
        <f>+ACUMMAR!G23+ABR!G23</f>
        <v>#REF!</v>
      </c>
      <c r="H23" s="58" t="e">
        <f>+ACUMMAR!H23+ABR!H23</f>
        <v>#REF!</v>
      </c>
      <c r="I23" s="58" t="e">
        <f>+ACUMMAR!I23+ABR!I23</f>
        <v>#REF!</v>
      </c>
      <c r="J23" s="58" t="e">
        <f>+ACUMMAR!J23+ABR!J23</f>
        <v>#REF!</v>
      </c>
      <c r="K23" s="58" t="e">
        <f>+ACUMMAR!K23+ABR!K23</f>
        <v>#REF!</v>
      </c>
      <c r="L23" s="58" t="e">
        <f>+ACUMMAR!L23+ABR!L23</f>
        <v>#REF!</v>
      </c>
      <c r="M23" s="7" t="e">
        <f t="shared" si="0"/>
        <v>#REF!</v>
      </c>
      <c r="O23" s="47"/>
      <c r="P23" s="57"/>
    </row>
    <row r="24" spans="1:16">
      <c r="A24" s="42"/>
      <c r="C24" s="5" t="s">
        <v>109</v>
      </c>
      <c r="D24" s="58" t="e">
        <f>+ACUMMAR!D24+ABR!D24</f>
        <v>#REF!</v>
      </c>
      <c r="E24" s="58" t="e">
        <f>+ACUMMAR!E24+ABR!E24</f>
        <v>#REF!</v>
      </c>
      <c r="F24" s="58" t="e">
        <f>+ACUMMAR!F24+ABR!F24</f>
        <v>#REF!</v>
      </c>
      <c r="G24" s="58" t="e">
        <f>+ACUMMAR!G24+ABR!G24</f>
        <v>#REF!</v>
      </c>
      <c r="H24" s="58" t="e">
        <f>+ACUMMAR!H24+ABR!H24</f>
        <v>#REF!</v>
      </c>
      <c r="I24" s="58" t="e">
        <f>+ACUMMAR!I24+ABR!I24</f>
        <v>#REF!</v>
      </c>
      <c r="J24" s="58" t="e">
        <f>+ACUMMAR!J24+ABR!J24</f>
        <v>#REF!</v>
      </c>
      <c r="K24" s="58" t="e">
        <f>+ACUMMAR!K24+ABR!K24</f>
        <v>#REF!</v>
      </c>
      <c r="L24" s="58" t="e">
        <f>+ACUMMAR!L24+ABR!L24</f>
        <v>#REF!</v>
      </c>
      <c r="M24" s="7" t="e">
        <f t="shared" si="0"/>
        <v>#REF!</v>
      </c>
      <c r="O24" s="47"/>
      <c r="P24" s="57"/>
    </row>
    <row r="25" spans="1:16">
      <c r="A25" s="42"/>
      <c r="C25" s="5" t="s">
        <v>110</v>
      </c>
      <c r="D25" s="58" t="e">
        <f>+ACUMMAR!D25+ABR!D25</f>
        <v>#REF!</v>
      </c>
      <c r="E25" s="58" t="e">
        <f>+ACUMMAR!E25+ABR!E25</f>
        <v>#REF!</v>
      </c>
      <c r="F25" s="58" t="e">
        <f>+ACUMMAR!F25+ABR!F25</f>
        <v>#REF!</v>
      </c>
      <c r="G25" s="58" t="e">
        <f>+ACUMMAR!G25+ABR!G25</f>
        <v>#REF!</v>
      </c>
      <c r="H25" s="58" t="e">
        <f>+ACUMMAR!H25+ABR!H25</f>
        <v>#REF!</v>
      </c>
      <c r="I25" s="58" t="e">
        <f>+ACUMMAR!I25+ABR!I25</f>
        <v>#REF!</v>
      </c>
      <c r="J25" s="58" t="e">
        <f>+ACUMMAR!J25+ABR!J25</f>
        <v>#REF!</v>
      </c>
      <c r="K25" s="58" t="e">
        <f>+ACUMMAR!K25+ABR!K25</f>
        <v>#REF!</v>
      </c>
      <c r="L25" s="58" t="e">
        <f>+ACUMMAR!L25+ABR!L25</f>
        <v>#REF!</v>
      </c>
      <c r="M25" s="7" t="e">
        <f t="shared" si="0"/>
        <v>#REF!</v>
      </c>
      <c r="O25" s="47"/>
      <c r="P25" s="57"/>
    </row>
    <row r="26" spans="1:16">
      <c r="A26" s="42"/>
      <c r="C26" s="5" t="s">
        <v>27</v>
      </c>
      <c r="D26" s="58" t="e">
        <f>+ACUMMAR!D26+ABR!D26</f>
        <v>#REF!</v>
      </c>
      <c r="E26" s="58" t="e">
        <f>+ACUMMAR!E26+ABR!E26</f>
        <v>#REF!</v>
      </c>
      <c r="F26" s="58" t="e">
        <f>+ACUMMAR!F26+ABR!F26</f>
        <v>#REF!</v>
      </c>
      <c r="G26" s="58" t="e">
        <f>+ACUMMAR!G26+ABR!G26</f>
        <v>#REF!</v>
      </c>
      <c r="H26" s="58" t="e">
        <f>+ACUMMAR!H26+ABR!H26</f>
        <v>#REF!</v>
      </c>
      <c r="I26" s="58" t="e">
        <f>+ACUMMAR!I26+ABR!I26</f>
        <v>#REF!</v>
      </c>
      <c r="J26" s="58" t="e">
        <f>+ACUMMAR!J26+ABR!J26</f>
        <v>#REF!</v>
      </c>
      <c r="K26" s="58" t="e">
        <f>+ACUMMAR!K26+ABR!K26</f>
        <v>#REF!</v>
      </c>
      <c r="L26" s="58" t="e">
        <f>+ACUMMAR!L26+ABR!L26</f>
        <v>#REF!</v>
      </c>
      <c r="M26" s="7" t="e">
        <f t="shared" si="0"/>
        <v>#REF!</v>
      </c>
      <c r="O26" s="47"/>
      <c r="P26" s="57"/>
    </row>
    <row r="27" spans="1:16">
      <c r="A27" s="42"/>
      <c r="C27" s="5" t="s">
        <v>28</v>
      </c>
      <c r="D27" s="58" t="e">
        <f>+ACUMMAR!D27+ABR!D27</f>
        <v>#REF!</v>
      </c>
      <c r="E27" s="58" t="e">
        <f>+ACUMMAR!E27+ABR!E27</f>
        <v>#REF!</v>
      </c>
      <c r="F27" s="58" t="e">
        <f>+ACUMMAR!F27+ABR!F27</f>
        <v>#REF!</v>
      </c>
      <c r="G27" s="58" t="e">
        <f>+ACUMMAR!G27+ABR!G27</f>
        <v>#REF!</v>
      </c>
      <c r="H27" s="58" t="e">
        <f>+ACUMMAR!H27+ABR!H27</f>
        <v>#REF!</v>
      </c>
      <c r="I27" s="58" t="e">
        <f>+ACUMMAR!I27+ABR!I27</f>
        <v>#REF!</v>
      </c>
      <c r="J27" s="58" t="e">
        <f>+ACUMMAR!J27+ABR!J27</f>
        <v>#REF!</v>
      </c>
      <c r="K27" s="58" t="e">
        <f>+ACUMMAR!K27+ABR!K27</f>
        <v>#REF!</v>
      </c>
      <c r="L27" s="58" t="e">
        <f>+ACUMMAR!L27+ABR!L27</f>
        <v>#REF!</v>
      </c>
      <c r="M27" s="7" t="e">
        <f t="shared" si="0"/>
        <v>#REF!</v>
      </c>
      <c r="O27" s="47"/>
      <c r="P27" s="57"/>
    </row>
    <row r="28" spans="1:16">
      <c r="A28" s="42"/>
      <c r="C28" s="5" t="s">
        <v>111</v>
      </c>
      <c r="D28" s="58" t="e">
        <f>+ACUMMAR!D28+ABR!D28</f>
        <v>#REF!</v>
      </c>
      <c r="E28" s="58" t="e">
        <f>+ACUMMAR!E28+ABR!E28</f>
        <v>#REF!</v>
      </c>
      <c r="F28" s="58" t="e">
        <f>+ACUMMAR!F28+ABR!F28</f>
        <v>#REF!</v>
      </c>
      <c r="G28" s="58" t="e">
        <f>+ACUMMAR!G28+ABR!G28</f>
        <v>#REF!</v>
      </c>
      <c r="H28" s="58" t="e">
        <f>+ACUMMAR!H28+ABR!H28</f>
        <v>#REF!</v>
      </c>
      <c r="I28" s="58" t="e">
        <f>+ACUMMAR!I28+ABR!I28</f>
        <v>#REF!</v>
      </c>
      <c r="J28" s="58" t="e">
        <f>+ACUMMAR!J28+ABR!J28</f>
        <v>#REF!</v>
      </c>
      <c r="K28" s="58" t="e">
        <f>+ACUMMAR!K28+ABR!K28</f>
        <v>#REF!</v>
      </c>
      <c r="L28" s="58" t="e">
        <f>+ACUMMAR!L28+ABR!L28</f>
        <v>#REF!</v>
      </c>
      <c r="M28" s="7" t="e">
        <f t="shared" si="0"/>
        <v>#REF!</v>
      </c>
      <c r="O28" s="47"/>
      <c r="P28" s="57"/>
    </row>
    <row r="29" spans="1:16">
      <c r="A29" s="42"/>
      <c r="C29" s="5" t="s">
        <v>112</v>
      </c>
      <c r="D29" s="58" t="e">
        <f>+ACUMMAR!D29+ABR!D29</f>
        <v>#REF!</v>
      </c>
      <c r="E29" s="58" t="e">
        <f>+ACUMMAR!E29+ABR!E29</f>
        <v>#REF!</v>
      </c>
      <c r="F29" s="58" t="e">
        <f>+ACUMMAR!F29+ABR!F29</f>
        <v>#REF!</v>
      </c>
      <c r="G29" s="58" t="e">
        <f>+ACUMMAR!G29+ABR!G29</f>
        <v>#REF!</v>
      </c>
      <c r="H29" s="58" t="e">
        <f>+ACUMMAR!H29+ABR!H29</f>
        <v>#REF!</v>
      </c>
      <c r="I29" s="58" t="e">
        <f>+ACUMMAR!I29+ABR!I29</f>
        <v>#REF!</v>
      </c>
      <c r="J29" s="58" t="e">
        <f>+ACUMMAR!J29+ABR!J29</f>
        <v>#REF!</v>
      </c>
      <c r="K29" s="58" t="e">
        <f>+ACUMMAR!K29+ABR!K29</f>
        <v>#REF!</v>
      </c>
      <c r="L29" s="58" t="e">
        <f>+ACUMMAR!L29+ABR!L29</f>
        <v>#REF!</v>
      </c>
      <c r="M29" s="7" t="e">
        <f t="shared" si="0"/>
        <v>#REF!</v>
      </c>
      <c r="O29" s="47"/>
      <c r="P29" s="57"/>
    </row>
    <row r="30" spans="1:16">
      <c r="A30" s="42"/>
      <c r="C30" s="5" t="s">
        <v>113</v>
      </c>
      <c r="D30" s="58" t="e">
        <f>+ACUMMAR!D30+ABR!D30</f>
        <v>#REF!</v>
      </c>
      <c r="E30" s="58" t="e">
        <f>+ACUMMAR!E30+ABR!E30</f>
        <v>#REF!</v>
      </c>
      <c r="F30" s="58" t="e">
        <f>+ACUMMAR!F30+ABR!F30</f>
        <v>#REF!</v>
      </c>
      <c r="G30" s="58" t="e">
        <f>+ACUMMAR!G30+ABR!G30</f>
        <v>#REF!</v>
      </c>
      <c r="H30" s="58" t="e">
        <f>+ACUMMAR!H30+ABR!H30</f>
        <v>#REF!</v>
      </c>
      <c r="I30" s="58" t="e">
        <f>+ACUMMAR!I30+ABR!I30</f>
        <v>#REF!</v>
      </c>
      <c r="J30" s="58" t="e">
        <f>+ACUMMAR!J30+ABR!J30</f>
        <v>#REF!</v>
      </c>
      <c r="K30" s="58" t="e">
        <f>+ACUMMAR!K30+ABR!K30</f>
        <v>#REF!</v>
      </c>
      <c r="L30" s="58" t="e">
        <f>+ACUMMAR!L30+ABR!L30</f>
        <v>#REF!</v>
      </c>
      <c r="M30" s="7" t="e">
        <f t="shared" si="0"/>
        <v>#REF!</v>
      </c>
      <c r="O30" s="47"/>
      <c r="P30" s="57"/>
    </row>
    <row r="31" spans="1:16">
      <c r="A31" s="42"/>
      <c r="C31" s="5" t="s">
        <v>32</v>
      </c>
      <c r="D31" s="58" t="e">
        <f>+ACUMMAR!D31+ABR!D31</f>
        <v>#REF!</v>
      </c>
      <c r="E31" s="58" t="e">
        <f>+ACUMMAR!E31+ABR!E31</f>
        <v>#REF!</v>
      </c>
      <c r="F31" s="58" t="e">
        <f>+ACUMMAR!F31+ABR!F31</f>
        <v>#REF!</v>
      </c>
      <c r="G31" s="58" t="e">
        <f>+ACUMMAR!G31+ABR!G31</f>
        <v>#REF!</v>
      </c>
      <c r="H31" s="58" t="e">
        <f>+ACUMMAR!H31+ABR!H31</f>
        <v>#REF!</v>
      </c>
      <c r="I31" s="58" t="e">
        <f>+ACUMMAR!I31+ABR!I31</f>
        <v>#REF!</v>
      </c>
      <c r="J31" s="58" t="e">
        <f>+ACUMMAR!J31+ABR!J31</f>
        <v>#REF!</v>
      </c>
      <c r="K31" s="58" t="e">
        <f>+ACUMMAR!K31+ABR!K31</f>
        <v>#REF!</v>
      </c>
      <c r="L31" s="58" t="e">
        <f>+ACUMMAR!L31+ABR!L31</f>
        <v>#REF!</v>
      </c>
      <c r="M31" s="7" t="e">
        <f t="shared" si="0"/>
        <v>#REF!</v>
      </c>
      <c r="O31" s="47"/>
      <c r="P31" s="57"/>
    </row>
    <row r="32" spans="1:16">
      <c r="A32" s="42"/>
      <c r="C32" s="5" t="s">
        <v>33</v>
      </c>
      <c r="D32" s="58" t="e">
        <f>+ACUMMAR!D32+ABR!D32</f>
        <v>#REF!</v>
      </c>
      <c r="E32" s="58" t="e">
        <f>+ACUMMAR!E32+ABR!E32</f>
        <v>#REF!</v>
      </c>
      <c r="F32" s="58" t="e">
        <f>+ACUMMAR!F32+ABR!F32</f>
        <v>#REF!</v>
      </c>
      <c r="G32" s="58" t="e">
        <f>+ACUMMAR!G32+ABR!G32</f>
        <v>#REF!</v>
      </c>
      <c r="H32" s="58" t="e">
        <f>+ACUMMAR!H32+ABR!H32</f>
        <v>#REF!</v>
      </c>
      <c r="I32" s="58" t="e">
        <f>+ACUMMAR!I32+ABR!I32</f>
        <v>#REF!</v>
      </c>
      <c r="J32" s="58" t="e">
        <f>+ACUMMAR!J32+ABR!J32</f>
        <v>#REF!</v>
      </c>
      <c r="K32" s="58" t="e">
        <f>+ACUMMAR!K32+ABR!K32</f>
        <v>#REF!</v>
      </c>
      <c r="L32" s="58" t="e">
        <f>+ACUMMAR!L32+ABR!L32</f>
        <v>#REF!</v>
      </c>
      <c r="M32" s="7" t="e">
        <f t="shared" si="0"/>
        <v>#REF!</v>
      </c>
      <c r="O32" s="47"/>
      <c r="P32" s="57"/>
    </row>
    <row r="33" spans="1:16">
      <c r="A33" s="42"/>
      <c r="C33" s="5" t="s">
        <v>34</v>
      </c>
      <c r="D33" s="58" t="e">
        <f>+ACUMMAR!D33+ABR!D33</f>
        <v>#REF!</v>
      </c>
      <c r="E33" s="58" t="e">
        <f>+ACUMMAR!E33+ABR!E33</f>
        <v>#REF!</v>
      </c>
      <c r="F33" s="58" t="e">
        <f>+ACUMMAR!F33+ABR!F33</f>
        <v>#REF!</v>
      </c>
      <c r="G33" s="58" t="e">
        <f>+ACUMMAR!G33+ABR!G33</f>
        <v>#REF!</v>
      </c>
      <c r="H33" s="58" t="e">
        <f>+ACUMMAR!H33+ABR!H33</f>
        <v>#REF!</v>
      </c>
      <c r="I33" s="58" t="e">
        <f>+ACUMMAR!I33+ABR!I33</f>
        <v>#REF!</v>
      </c>
      <c r="J33" s="58" t="e">
        <f>+ACUMMAR!J33+ABR!J33</f>
        <v>#REF!</v>
      </c>
      <c r="K33" s="58" t="e">
        <f>+ACUMMAR!K33+ABR!K33</f>
        <v>#REF!</v>
      </c>
      <c r="L33" s="58" t="e">
        <f>+ACUMMAR!L33+ABR!L33</f>
        <v>#REF!</v>
      </c>
      <c r="M33" s="7" t="e">
        <f t="shared" si="0"/>
        <v>#REF!</v>
      </c>
      <c r="O33" s="47"/>
      <c r="P33" s="57"/>
    </row>
    <row r="34" spans="1:16">
      <c r="A34" s="42"/>
      <c r="C34" s="5" t="s">
        <v>114</v>
      </c>
      <c r="D34" s="58" t="e">
        <f>+ACUMMAR!D34+ABR!D34</f>
        <v>#REF!</v>
      </c>
      <c r="E34" s="58" t="e">
        <f>+ACUMMAR!E34+ABR!E34</f>
        <v>#REF!</v>
      </c>
      <c r="F34" s="58" t="e">
        <f>+ACUMMAR!F34+ABR!F34</f>
        <v>#REF!</v>
      </c>
      <c r="G34" s="58" t="e">
        <f>+ACUMMAR!G34+ABR!G34</f>
        <v>#REF!</v>
      </c>
      <c r="H34" s="58" t="e">
        <f>+ACUMMAR!H34+ABR!H34</f>
        <v>#REF!</v>
      </c>
      <c r="I34" s="58" t="e">
        <f>+ACUMMAR!I34+ABR!I34</f>
        <v>#REF!</v>
      </c>
      <c r="J34" s="58" t="e">
        <f>+ACUMMAR!J34+ABR!J34</f>
        <v>#REF!</v>
      </c>
      <c r="K34" s="58" t="e">
        <f>+ACUMMAR!K34+ABR!K34</f>
        <v>#REF!</v>
      </c>
      <c r="L34" s="58" t="e">
        <f>+ACUMMAR!L34+ABR!L34</f>
        <v>#REF!</v>
      </c>
      <c r="M34" s="7" t="e">
        <f t="shared" si="0"/>
        <v>#REF!</v>
      </c>
      <c r="O34" s="47"/>
      <c r="P34" s="57"/>
    </row>
    <row r="35" spans="1:16">
      <c r="A35" s="42"/>
      <c r="C35" s="5" t="s">
        <v>36</v>
      </c>
      <c r="D35" s="58" t="e">
        <f>+ACUMMAR!D35+ABR!D35</f>
        <v>#REF!</v>
      </c>
      <c r="E35" s="58" t="e">
        <f>+ACUMMAR!E35+ABR!E35</f>
        <v>#REF!</v>
      </c>
      <c r="F35" s="58" t="e">
        <f>+ACUMMAR!F35+ABR!F35</f>
        <v>#REF!</v>
      </c>
      <c r="G35" s="58" t="e">
        <f>+ACUMMAR!G35+ABR!G35</f>
        <v>#REF!</v>
      </c>
      <c r="H35" s="58" t="e">
        <f>+ACUMMAR!H35+ABR!H35</f>
        <v>#REF!</v>
      </c>
      <c r="I35" s="58" t="e">
        <f>+ACUMMAR!I35+ABR!I35</f>
        <v>#REF!</v>
      </c>
      <c r="J35" s="58" t="e">
        <f>+ACUMMAR!J35+ABR!J35</f>
        <v>#REF!</v>
      </c>
      <c r="K35" s="58" t="e">
        <f>+ACUMMAR!K35+ABR!K35</f>
        <v>#REF!</v>
      </c>
      <c r="L35" s="58" t="e">
        <f>+ACUMMAR!L35+ABR!L35</f>
        <v>#REF!</v>
      </c>
      <c r="M35" s="7" t="e">
        <f t="shared" si="0"/>
        <v>#REF!</v>
      </c>
      <c r="O35" s="47"/>
      <c r="P35" s="57"/>
    </row>
    <row r="36" spans="1:16">
      <c r="A36" s="42"/>
      <c r="C36" s="5" t="s">
        <v>37</v>
      </c>
      <c r="D36" s="58" t="e">
        <f>+ACUMMAR!D36+ABR!D36</f>
        <v>#REF!</v>
      </c>
      <c r="E36" s="58" t="e">
        <f>+ACUMMAR!E36+ABR!E36</f>
        <v>#REF!</v>
      </c>
      <c r="F36" s="58" t="e">
        <f>+ACUMMAR!F36+ABR!F36</f>
        <v>#REF!</v>
      </c>
      <c r="G36" s="58" t="e">
        <f>+ACUMMAR!G36+ABR!G36</f>
        <v>#REF!</v>
      </c>
      <c r="H36" s="58" t="e">
        <f>+ACUMMAR!H36+ABR!H36</f>
        <v>#REF!</v>
      </c>
      <c r="I36" s="58" t="e">
        <f>+ACUMMAR!I36+ABR!I36</f>
        <v>#REF!</v>
      </c>
      <c r="J36" s="58" t="e">
        <f>+ACUMMAR!J36+ABR!J36</f>
        <v>#REF!</v>
      </c>
      <c r="K36" s="58" t="e">
        <f>+ACUMMAR!K36+ABR!K36</f>
        <v>#REF!</v>
      </c>
      <c r="L36" s="58" t="e">
        <f>+ACUMMAR!L36+ABR!L36</f>
        <v>#REF!</v>
      </c>
      <c r="M36" s="7" t="e">
        <f t="shared" si="0"/>
        <v>#REF!</v>
      </c>
      <c r="O36" s="47"/>
      <c r="P36" s="57"/>
    </row>
    <row r="37" spans="1:16">
      <c r="A37" s="42"/>
      <c r="C37" s="5" t="s">
        <v>38</v>
      </c>
      <c r="D37" s="58" t="e">
        <f>+ACUMMAR!D37+ABR!D37</f>
        <v>#REF!</v>
      </c>
      <c r="E37" s="58" t="e">
        <f>+ACUMMAR!E37+ABR!E37</f>
        <v>#REF!</v>
      </c>
      <c r="F37" s="58" t="e">
        <f>+ACUMMAR!F37+ABR!F37</f>
        <v>#REF!</v>
      </c>
      <c r="G37" s="58" t="e">
        <f>+ACUMMAR!G37+ABR!G37</f>
        <v>#REF!</v>
      </c>
      <c r="H37" s="58" t="e">
        <f>+ACUMMAR!H37+ABR!H37</f>
        <v>#REF!</v>
      </c>
      <c r="I37" s="58" t="e">
        <f>+ACUMMAR!I37+ABR!I37</f>
        <v>#REF!</v>
      </c>
      <c r="J37" s="58" t="e">
        <f>+ACUMMAR!J37+ABR!J37</f>
        <v>#REF!</v>
      </c>
      <c r="K37" s="58" t="e">
        <f>+ACUMMAR!K37+ABR!K37</f>
        <v>#REF!</v>
      </c>
      <c r="L37" s="58" t="e">
        <f>+ACUMMAR!L37+ABR!L37</f>
        <v>#REF!</v>
      </c>
      <c r="M37" s="7" t="e">
        <f t="shared" si="0"/>
        <v>#REF!</v>
      </c>
      <c r="O37" s="47"/>
      <c r="P37" s="57"/>
    </row>
    <row r="38" spans="1:16">
      <c r="A38" s="42"/>
      <c r="C38" s="5" t="s">
        <v>39</v>
      </c>
      <c r="D38" s="58" t="e">
        <f>+ACUMMAR!D38+ABR!D38</f>
        <v>#REF!</v>
      </c>
      <c r="E38" s="58" t="e">
        <f>+ACUMMAR!E38+ABR!E38</f>
        <v>#REF!</v>
      </c>
      <c r="F38" s="58" t="e">
        <f>+ACUMMAR!F38+ABR!F38</f>
        <v>#REF!</v>
      </c>
      <c r="G38" s="58" t="e">
        <f>+ACUMMAR!G38+ABR!G38</f>
        <v>#REF!</v>
      </c>
      <c r="H38" s="58" t="e">
        <f>+ACUMMAR!H38+ABR!H38</f>
        <v>#REF!</v>
      </c>
      <c r="I38" s="58" t="e">
        <f>+ACUMMAR!I38+ABR!I38</f>
        <v>#REF!</v>
      </c>
      <c r="J38" s="58" t="e">
        <f>+ACUMMAR!J38+ABR!J38</f>
        <v>#REF!</v>
      </c>
      <c r="K38" s="58" t="e">
        <f>+ACUMMAR!K38+ABR!K38</f>
        <v>#REF!</v>
      </c>
      <c r="L38" s="58" t="e">
        <f>+ACUMMAR!L38+ABR!L38</f>
        <v>#REF!</v>
      </c>
      <c r="M38" s="87" t="e">
        <f t="shared" si="0"/>
        <v>#REF!</v>
      </c>
      <c r="O38" s="47"/>
      <c r="P38" s="57"/>
    </row>
    <row r="39" spans="1:16">
      <c r="A39" s="42"/>
      <c r="C39" s="5" t="s">
        <v>40</v>
      </c>
      <c r="D39" s="58" t="e">
        <f>+ACUMMAR!D39+ABR!D39</f>
        <v>#REF!</v>
      </c>
      <c r="E39" s="58" t="e">
        <f>+ACUMMAR!E39+ABR!E39</f>
        <v>#REF!</v>
      </c>
      <c r="F39" s="58" t="e">
        <f>+ACUMMAR!F39+ABR!F39</f>
        <v>#REF!</v>
      </c>
      <c r="G39" s="58" t="e">
        <f>+ACUMMAR!G39+ABR!G39</f>
        <v>#REF!</v>
      </c>
      <c r="H39" s="58" t="e">
        <f>+ACUMMAR!H39+ABR!H39</f>
        <v>#REF!</v>
      </c>
      <c r="I39" s="58" t="e">
        <f>+ACUMMAR!I39+ABR!I39</f>
        <v>#REF!</v>
      </c>
      <c r="J39" s="58" t="e">
        <f>+ACUMMAR!J39+ABR!J39</f>
        <v>#REF!</v>
      </c>
      <c r="K39" s="58" t="e">
        <f>+ACUMMAR!K39+ABR!K39</f>
        <v>#REF!</v>
      </c>
      <c r="L39" s="58" t="e">
        <f>+ACUMMAR!L39+ABR!L39</f>
        <v>#REF!</v>
      </c>
      <c r="M39" s="7" t="e">
        <f t="shared" si="0"/>
        <v>#REF!</v>
      </c>
      <c r="O39" s="47"/>
      <c r="P39" s="57"/>
    </row>
    <row r="40" spans="1:16">
      <c r="A40" s="42"/>
      <c r="C40" s="5" t="s">
        <v>41</v>
      </c>
      <c r="D40" s="58" t="e">
        <f>+ACUMMAR!D40+ABR!D40</f>
        <v>#REF!</v>
      </c>
      <c r="E40" s="58" t="e">
        <f>+ACUMMAR!E40+ABR!E40</f>
        <v>#REF!</v>
      </c>
      <c r="F40" s="58" t="e">
        <f>+ACUMMAR!F40+ABR!F40</f>
        <v>#REF!</v>
      </c>
      <c r="G40" s="58" t="e">
        <f>+ACUMMAR!G40+ABR!G40</f>
        <v>#REF!</v>
      </c>
      <c r="H40" s="58" t="e">
        <f>+ACUMMAR!H40+ABR!H40</f>
        <v>#REF!</v>
      </c>
      <c r="I40" s="58" t="e">
        <f>+ACUMMAR!I40+ABR!I40</f>
        <v>#REF!</v>
      </c>
      <c r="J40" s="58" t="e">
        <f>+ACUMMAR!J40+ABR!J40</f>
        <v>#REF!</v>
      </c>
      <c r="K40" s="58" t="e">
        <f>+ACUMMAR!K40+ABR!K40</f>
        <v>#REF!</v>
      </c>
      <c r="L40" s="58" t="e">
        <f>+ACUMMAR!L40+ABR!L40</f>
        <v>#REF!</v>
      </c>
      <c r="M40" s="7" t="e">
        <f t="shared" si="0"/>
        <v>#REF!</v>
      </c>
      <c r="O40" s="47"/>
      <c r="P40" s="57"/>
    </row>
    <row r="41" spans="1:16">
      <c r="A41" s="42"/>
      <c r="C41" s="5" t="s">
        <v>42</v>
      </c>
      <c r="D41" s="58" t="e">
        <f>+ACUMMAR!D41+ABR!D41</f>
        <v>#REF!</v>
      </c>
      <c r="E41" s="58" t="e">
        <f>+ACUMMAR!E41+ABR!E41</f>
        <v>#REF!</v>
      </c>
      <c r="F41" s="58" t="e">
        <f>+ACUMMAR!F41+ABR!F41</f>
        <v>#REF!</v>
      </c>
      <c r="G41" s="58" t="e">
        <f>+ACUMMAR!G41+ABR!G41</f>
        <v>#REF!</v>
      </c>
      <c r="H41" s="58" t="e">
        <f>+ACUMMAR!H41+ABR!H41</f>
        <v>#REF!</v>
      </c>
      <c r="I41" s="58" t="e">
        <f>+ACUMMAR!I41+ABR!I41</f>
        <v>#REF!</v>
      </c>
      <c r="J41" s="58" t="e">
        <f>+ACUMMAR!J41+ABR!J41</f>
        <v>#REF!</v>
      </c>
      <c r="K41" s="58" t="e">
        <f>+ACUMMAR!K41+ABR!K41</f>
        <v>#REF!</v>
      </c>
      <c r="L41" s="58" t="e">
        <f>+ACUMMAR!L41+ABR!L41</f>
        <v>#REF!</v>
      </c>
      <c r="M41" s="7" t="e">
        <f t="shared" si="0"/>
        <v>#REF!</v>
      </c>
      <c r="O41" s="47"/>
      <c r="P41" s="57"/>
    </row>
    <row r="42" spans="1:16">
      <c r="A42" s="42"/>
      <c r="C42" s="5" t="s">
        <v>115</v>
      </c>
      <c r="D42" s="58" t="e">
        <f>+ACUMMAR!D42+ABR!D42</f>
        <v>#REF!</v>
      </c>
      <c r="E42" s="58" t="e">
        <f>+ACUMMAR!E42+ABR!E42</f>
        <v>#REF!</v>
      </c>
      <c r="F42" s="58" t="e">
        <f>+ACUMMAR!F42+ABR!F42</f>
        <v>#REF!</v>
      </c>
      <c r="G42" s="58" t="e">
        <f>+ACUMMAR!G42+ABR!G42</f>
        <v>#REF!</v>
      </c>
      <c r="H42" s="58" t="e">
        <f>+ACUMMAR!H42+ABR!H42</f>
        <v>#REF!</v>
      </c>
      <c r="I42" s="58" t="e">
        <f>+ACUMMAR!I42+ABR!I42</f>
        <v>#REF!</v>
      </c>
      <c r="J42" s="58" t="e">
        <f>+ACUMMAR!J42+ABR!J42</f>
        <v>#REF!</v>
      </c>
      <c r="K42" s="58" t="e">
        <f>+ACUMMAR!K42+ABR!K42</f>
        <v>#REF!</v>
      </c>
      <c r="L42" s="58" t="e">
        <f>+ACUMMAR!L42+ABR!L42</f>
        <v>#REF!</v>
      </c>
      <c r="M42" s="7" t="e">
        <f t="shared" si="0"/>
        <v>#REF!</v>
      </c>
      <c r="O42" s="47"/>
      <c r="P42" s="57"/>
    </row>
    <row r="43" spans="1:16">
      <c r="A43" s="42"/>
      <c r="C43" s="5" t="s">
        <v>116</v>
      </c>
      <c r="D43" s="58" t="e">
        <f>+ACUMMAR!D43+ABR!D43</f>
        <v>#REF!</v>
      </c>
      <c r="E43" s="58" t="e">
        <f>+ACUMMAR!E43+ABR!E43</f>
        <v>#REF!</v>
      </c>
      <c r="F43" s="58" t="e">
        <f>+ACUMMAR!F43+ABR!F43</f>
        <v>#REF!</v>
      </c>
      <c r="G43" s="58" t="e">
        <f>+ACUMMAR!G43+ABR!G43</f>
        <v>#REF!</v>
      </c>
      <c r="H43" s="58" t="e">
        <f>+ACUMMAR!H43+ABR!H43</f>
        <v>#REF!</v>
      </c>
      <c r="I43" s="58" t="e">
        <f>+ACUMMAR!I43+ABR!I43</f>
        <v>#REF!</v>
      </c>
      <c r="J43" s="58" t="e">
        <f>+ACUMMAR!J43+ABR!J43</f>
        <v>#REF!</v>
      </c>
      <c r="K43" s="58" t="e">
        <f>+ACUMMAR!K43+ABR!K43</f>
        <v>#REF!</v>
      </c>
      <c r="L43" s="58" t="e">
        <f>+ACUMMAR!L43+ABR!L43</f>
        <v>#REF!</v>
      </c>
      <c r="M43" s="7" t="e">
        <f t="shared" si="0"/>
        <v>#REF!</v>
      </c>
      <c r="O43" s="47"/>
      <c r="P43" s="57"/>
    </row>
    <row r="44" spans="1:16">
      <c r="A44" s="42"/>
      <c r="C44" s="5" t="s">
        <v>117</v>
      </c>
      <c r="D44" s="58" t="e">
        <f>+ACUMMAR!D44+ABR!D44</f>
        <v>#REF!</v>
      </c>
      <c r="E44" s="58" t="e">
        <f>+ACUMMAR!E44+ABR!E44</f>
        <v>#REF!</v>
      </c>
      <c r="F44" s="58" t="e">
        <f>+ACUMMAR!F44+ABR!F44</f>
        <v>#REF!</v>
      </c>
      <c r="G44" s="58" t="e">
        <f>+ACUMMAR!G44+ABR!G44</f>
        <v>#REF!</v>
      </c>
      <c r="H44" s="58" t="e">
        <f>+ACUMMAR!H44+ABR!H44</f>
        <v>#REF!</v>
      </c>
      <c r="I44" s="58" t="e">
        <f>+ACUMMAR!I44+ABR!I44</f>
        <v>#REF!</v>
      </c>
      <c r="J44" s="58" t="e">
        <f>+ACUMMAR!J44+ABR!J44</f>
        <v>#REF!</v>
      </c>
      <c r="K44" s="58" t="e">
        <f>+ACUMMAR!K44+ABR!K44</f>
        <v>#REF!</v>
      </c>
      <c r="L44" s="58" t="e">
        <f>+ACUMMAR!L44+ABR!L44</f>
        <v>#REF!</v>
      </c>
      <c r="M44" s="7" t="e">
        <f t="shared" si="0"/>
        <v>#REF!</v>
      </c>
      <c r="O44" s="47"/>
      <c r="P44" s="57"/>
    </row>
    <row r="45" spans="1:16">
      <c r="A45" s="42"/>
      <c r="C45" s="5" t="s">
        <v>46</v>
      </c>
      <c r="D45" s="58" t="e">
        <f>+ACUMMAR!D45+ABR!D45</f>
        <v>#REF!</v>
      </c>
      <c r="E45" s="58" t="e">
        <f>+ACUMMAR!E45+ABR!E45</f>
        <v>#REF!</v>
      </c>
      <c r="F45" s="58" t="e">
        <f>+ACUMMAR!F45+ABR!F45</f>
        <v>#REF!</v>
      </c>
      <c r="G45" s="58" t="e">
        <f>+ACUMMAR!G45+ABR!G45</f>
        <v>#REF!</v>
      </c>
      <c r="H45" s="58" t="e">
        <f>+ACUMMAR!H45+ABR!H45</f>
        <v>#REF!</v>
      </c>
      <c r="I45" s="58" t="e">
        <f>+ACUMMAR!I45+ABR!I45</f>
        <v>#REF!</v>
      </c>
      <c r="J45" s="58" t="e">
        <f>+ACUMMAR!J45+ABR!J45</f>
        <v>#REF!</v>
      </c>
      <c r="K45" s="58" t="e">
        <f>+ACUMMAR!K45+ABR!K45</f>
        <v>#REF!</v>
      </c>
      <c r="L45" s="58" t="e">
        <f>+ACUMMAR!L45+ABR!L45</f>
        <v>#REF!</v>
      </c>
      <c r="M45" s="7" t="e">
        <f t="shared" si="0"/>
        <v>#REF!</v>
      </c>
      <c r="O45" s="47"/>
      <c r="P45" s="57"/>
    </row>
    <row r="46" spans="1:16">
      <c r="A46" s="42"/>
      <c r="C46" s="5" t="s">
        <v>47</v>
      </c>
      <c r="D46" s="58" t="e">
        <f>+ACUMMAR!D46+ABR!D46</f>
        <v>#REF!</v>
      </c>
      <c r="E46" s="58" t="e">
        <f>+ACUMMAR!E46+ABR!E46</f>
        <v>#REF!</v>
      </c>
      <c r="F46" s="58" t="e">
        <f>+ACUMMAR!F46+ABR!F46</f>
        <v>#REF!</v>
      </c>
      <c r="G46" s="58" t="e">
        <f>+ACUMMAR!G46+ABR!G46</f>
        <v>#REF!</v>
      </c>
      <c r="H46" s="58" t="e">
        <f>+ACUMMAR!H46+ABR!H46</f>
        <v>#REF!</v>
      </c>
      <c r="I46" s="58" t="e">
        <f>+ACUMMAR!I46+ABR!I46</f>
        <v>#REF!</v>
      </c>
      <c r="J46" s="58" t="e">
        <f>+ACUMMAR!J46+ABR!J46</f>
        <v>#REF!</v>
      </c>
      <c r="K46" s="58" t="e">
        <f>+ACUMMAR!K46+ABR!K46</f>
        <v>#REF!</v>
      </c>
      <c r="L46" s="58" t="e">
        <f>+ACUMMAR!L46+ABR!L46</f>
        <v>#REF!</v>
      </c>
      <c r="M46" s="7" t="e">
        <f t="shared" si="0"/>
        <v>#REF!</v>
      </c>
      <c r="O46" s="47"/>
      <c r="P46" s="57"/>
    </row>
    <row r="47" spans="1:16">
      <c r="A47" s="42"/>
      <c r="C47" s="5" t="s">
        <v>48</v>
      </c>
      <c r="D47" s="58" t="e">
        <f>+ACUMMAR!D47+ABR!D47</f>
        <v>#REF!</v>
      </c>
      <c r="E47" s="58" t="e">
        <f>+ACUMMAR!E47+ABR!E47</f>
        <v>#REF!</v>
      </c>
      <c r="F47" s="58" t="e">
        <f>+ACUMMAR!F47+ABR!F47</f>
        <v>#REF!</v>
      </c>
      <c r="G47" s="58" t="e">
        <f>+ACUMMAR!G47+ABR!G47</f>
        <v>#REF!</v>
      </c>
      <c r="H47" s="58" t="e">
        <f>+ACUMMAR!H47+ABR!H47</f>
        <v>#REF!</v>
      </c>
      <c r="I47" s="58" t="e">
        <f>+ACUMMAR!I47+ABR!I47</f>
        <v>#REF!</v>
      </c>
      <c r="J47" s="58" t="e">
        <f>+ACUMMAR!J47+ABR!J47</f>
        <v>#REF!</v>
      </c>
      <c r="K47" s="58" t="e">
        <f>+ACUMMAR!K47+ABR!K47</f>
        <v>#REF!</v>
      </c>
      <c r="L47" s="58" t="e">
        <f>+ACUMMAR!L47+ABR!L47</f>
        <v>#REF!</v>
      </c>
      <c r="M47" s="7" t="e">
        <f t="shared" si="0"/>
        <v>#REF!</v>
      </c>
      <c r="O47" s="47"/>
      <c r="P47" s="57"/>
    </row>
    <row r="48" spans="1:16">
      <c r="A48" s="42"/>
      <c r="C48" s="5" t="s">
        <v>118</v>
      </c>
      <c r="D48" s="58" t="e">
        <f>+ACUMMAR!D48+ABR!D48</f>
        <v>#REF!</v>
      </c>
      <c r="E48" s="58" t="e">
        <f>+ACUMMAR!E48+ABR!E48</f>
        <v>#REF!</v>
      </c>
      <c r="F48" s="58" t="e">
        <f>+ACUMMAR!F48+ABR!F48</f>
        <v>#REF!</v>
      </c>
      <c r="G48" s="58" t="e">
        <f>+ACUMMAR!G48+ABR!G48</f>
        <v>#REF!</v>
      </c>
      <c r="H48" s="58" t="e">
        <f>+ACUMMAR!H48+ABR!H48</f>
        <v>#REF!</v>
      </c>
      <c r="I48" s="58" t="e">
        <f>+ACUMMAR!I48+ABR!I48</f>
        <v>#REF!</v>
      </c>
      <c r="J48" s="58" t="e">
        <f>+ACUMMAR!J48+ABR!J48</f>
        <v>#REF!</v>
      </c>
      <c r="K48" s="58" t="e">
        <f>+ACUMMAR!K48+ABR!K48</f>
        <v>#REF!</v>
      </c>
      <c r="L48" s="58" t="e">
        <f>+ACUMMAR!L48+ABR!L48</f>
        <v>#REF!</v>
      </c>
      <c r="M48" s="7" t="e">
        <f t="shared" si="0"/>
        <v>#REF!</v>
      </c>
      <c r="O48" s="47"/>
      <c r="P48" s="57"/>
    </row>
    <row r="49" spans="1:16">
      <c r="A49" s="42"/>
      <c r="C49" s="5" t="s">
        <v>119</v>
      </c>
      <c r="D49" s="58" t="e">
        <f>+ACUMMAR!D49+ABR!D49</f>
        <v>#REF!</v>
      </c>
      <c r="E49" s="58" t="e">
        <f>+ACUMMAR!E49+ABR!E49</f>
        <v>#REF!</v>
      </c>
      <c r="F49" s="58" t="e">
        <f>+ACUMMAR!F49+ABR!F49</f>
        <v>#REF!</v>
      </c>
      <c r="G49" s="58" t="e">
        <f>+ACUMMAR!G49+ABR!G49</f>
        <v>#REF!</v>
      </c>
      <c r="H49" s="58" t="e">
        <f>+ACUMMAR!H49+ABR!H49</f>
        <v>#REF!</v>
      </c>
      <c r="I49" s="58" t="e">
        <f>+ACUMMAR!I49+ABR!I49</f>
        <v>#REF!</v>
      </c>
      <c r="J49" s="58" t="e">
        <f>+ACUMMAR!J49+ABR!J49</f>
        <v>#REF!</v>
      </c>
      <c r="K49" s="58" t="e">
        <f>+ACUMMAR!K49+ABR!K49</f>
        <v>#REF!</v>
      </c>
      <c r="L49" s="58" t="e">
        <f>+ACUMMAR!L49+ABR!L49</f>
        <v>#REF!</v>
      </c>
      <c r="M49" s="7" t="e">
        <f t="shared" si="0"/>
        <v>#REF!</v>
      </c>
      <c r="O49" s="47"/>
      <c r="P49" s="57"/>
    </row>
    <row r="50" spans="1:16">
      <c r="A50" s="42"/>
      <c r="C50" s="5" t="s">
        <v>120</v>
      </c>
      <c r="D50" s="58" t="e">
        <f>+ACUMMAR!D50+ABR!D50</f>
        <v>#REF!</v>
      </c>
      <c r="E50" s="58" t="e">
        <f>+ACUMMAR!E50+ABR!E50</f>
        <v>#REF!</v>
      </c>
      <c r="F50" s="58" t="e">
        <f>+ACUMMAR!F50+ABR!F50</f>
        <v>#REF!</v>
      </c>
      <c r="G50" s="58" t="e">
        <f>+ACUMMAR!G50+ABR!G50</f>
        <v>#REF!</v>
      </c>
      <c r="H50" s="58" t="e">
        <f>+ACUMMAR!H50+ABR!H50</f>
        <v>#REF!</v>
      </c>
      <c r="I50" s="58" t="e">
        <f>+ACUMMAR!I50+ABR!I50</f>
        <v>#REF!</v>
      </c>
      <c r="J50" s="58" t="e">
        <f>+ACUMMAR!J50+ABR!J50</f>
        <v>#REF!</v>
      </c>
      <c r="K50" s="58" t="e">
        <f>+ACUMMAR!K50+ABR!K50</f>
        <v>#REF!</v>
      </c>
      <c r="L50" s="58" t="e">
        <f>+ACUMMAR!L50+ABR!L50</f>
        <v>#REF!</v>
      </c>
      <c r="M50" s="7" t="e">
        <f t="shared" si="0"/>
        <v>#REF!</v>
      </c>
      <c r="O50" s="47"/>
      <c r="P50" s="57"/>
    </row>
    <row r="51" spans="1:16">
      <c r="A51" s="42"/>
      <c r="C51" s="5" t="s">
        <v>52</v>
      </c>
      <c r="D51" s="58" t="e">
        <f>+ACUMMAR!D51+ABR!D51</f>
        <v>#REF!</v>
      </c>
      <c r="E51" s="58" t="e">
        <f>+ACUMMAR!E51+ABR!E51</f>
        <v>#REF!</v>
      </c>
      <c r="F51" s="58" t="e">
        <f>+ACUMMAR!F51+ABR!F51</f>
        <v>#REF!</v>
      </c>
      <c r="G51" s="58" t="e">
        <f>+ACUMMAR!G51+ABR!G51</f>
        <v>#REF!</v>
      </c>
      <c r="H51" s="58" t="e">
        <f>+ACUMMAR!H51+ABR!H51</f>
        <v>#REF!</v>
      </c>
      <c r="I51" s="58" t="e">
        <f>+ACUMMAR!I51+ABR!I51</f>
        <v>#REF!</v>
      </c>
      <c r="J51" s="58" t="e">
        <f>+ACUMMAR!J51+ABR!J51</f>
        <v>#REF!</v>
      </c>
      <c r="K51" s="58" t="e">
        <f>+ACUMMAR!K51+ABR!K51</f>
        <v>#REF!</v>
      </c>
      <c r="L51" s="58" t="e">
        <f>+ACUMMAR!L51+ABR!L51</f>
        <v>#REF!</v>
      </c>
      <c r="M51" s="7" t="e">
        <f t="shared" si="0"/>
        <v>#REF!</v>
      </c>
      <c r="O51" s="47"/>
      <c r="P51" s="57"/>
    </row>
    <row r="52" spans="1:16">
      <c r="A52" s="42"/>
      <c r="C52" s="5" t="s">
        <v>121</v>
      </c>
      <c r="D52" s="58" t="e">
        <f>+ACUMMAR!D52+ABR!D52</f>
        <v>#REF!</v>
      </c>
      <c r="E52" s="58" t="e">
        <f>+ACUMMAR!E52+ABR!E52</f>
        <v>#REF!</v>
      </c>
      <c r="F52" s="58" t="e">
        <f>+ACUMMAR!F52+ABR!F52</f>
        <v>#REF!</v>
      </c>
      <c r="G52" s="58" t="e">
        <f>+ACUMMAR!G52+ABR!G52</f>
        <v>#REF!</v>
      </c>
      <c r="H52" s="58" t="e">
        <f>+ACUMMAR!H52+ABR!H52</f>
        <v>#REF!</v>
      </c>
      <c r="I52" s="58" t="e">
        <f>+ACUMMAR!I52+ABR!I52</f>
        <v>#REF!</v>
      </c>
      <c r="J52" s="58" t="e">
        <f>+ACUMMAR!J52+ABR!J52</f>
        <v>#REF!</v>
      </c>
      <c r="K52" s="58" t="e">
        <f>+ACUMMAR!K52+ABR!K52</f>
        <v>#REF!</v>
      </c>
      <c r="L52" s="58" t="e">
        <f>+ACUMMAR!L52+ABR!L52</f>
        <v>#REF!</v>
      </c>
      <c r="M52" s="7" t="e">
        <f t="shared" si="0"/>
        <v>#REF!</v>
      </c>
      <c r="O52" s="47"/>
      <c r="P52" s="57"/>
    </row>
    <row r="53" spans="1:16">
      <c r="A53" s="42"/>
      <c r="C53" s="5" t="s">
        <v>54</v>
      </c>
      <c r="D53" s="58" t="e">
        <f>+ACUMMAR!D53+ABR!D53</f>
        <v>#REF!</v>
      </c>
      <c r="E53" s="58" t="e">
        <f>+ACUMMAR!E53+ABR!E53</f>
        <v>#REF!</v>
      </c>
      <c r="F53" s="58" t="e">
        <f>+ACUMMAR!F53+ABR!F53</f>
        <v>#REF!</v>
      </c>
      <c r="G53" s="58" t="e">
        <f>+ACUMMAR!G53+ABR!G53</f>
        <v>#REF!</v>
      </c>
      <c r="H53" s="58" t="e">
        <f>+ACUMMAR!H53+ABR!H53</f>
        <v>#REF!</v>
      </c>
      <c r="I53" s="58" t="e">
        <f>+ACUMMAR!I53+ABR!I53</f>
        <v>#REF!</v>
      </c>
      <c r="J53" s="58" t="e">
        <f>+ACUMMAR!J53+ABR!J53</f>
        <v>#REF!</v>
      </c>
      <c r="K53" s="58" t="e">
        <f>+ACUMMAR!K53+ABR!K53</f>
        <v>#REF!</v>
      </c>
      <c r="L53" s="58" t="e">
        <f>+ACUMMAR!L53+ABR!L53</f>
        <v>#REF!</v>
      </c>
      <c r="M53" s="7" t="e">
        <f t="shared" si="0"/>
        <v>#REF!</v>
      </c>
      <c r="O53" s="47"/>
      <c r="P53" s="57"/>
    </row>
    <row r="54" spans="1:16">
      <c r="A54" s="42"/>
      <c r="C54" s="5" t="s">
        <v>122</v>
      </c>
      <c r="D54" s="58" t="e">
        <f>+ACUMMAR!D54+ABR!D54</f>
        <v>#REF!</v>
      </c>
      <c r="E54" s="58" t="e">
        <f>+ACUMMAR!E54+ABR!E54</f>
        <v>#REF!</v>
      </c>
      <c r="F54" s="58" t="e">
        <f>+ACUMMAR!F54+ABR!F54</f>
        <v>#REF!</v>
      </c>
      <c r="G54" s="58" t="e">
        <f>+ACUMMAR!G54+ABR!G54</f>
        <v>#REF!</v>
      </c>
      <c r="H54" s="58" t="e">
        <f>+ACUMMAR!H54+ABR!H54</f>
        <v>#REF!</v>
      </c>
      <c r="I54" s="58" t="e">
        <f>+ACUMMAR!I54+ABR!I54</f>
        <v>#REF!</v>
      </c>
      <c r="J54" s="58" t="e">
        <f>+ACUMMAR!J54+ABR!J54</f>
        <v>#REF!</v>
      </c>
      <c r="K54" s="58" t="e">
        <f>+ACUMMAR!K54+ABR!K54</f>
        <v>#REF!</v>
      </c>
      <c r="L54" s="58" t="e">
        <f>+ACUMMAR!L54+ABR!L54</f>
        <v>#REF!</v>
      </c>
      <c r="M54" s="7" t="e">
        <f t="shared" si="0"/>
        <v>#REF!</v>
      </c>
      <c r="O54" s="47"/>
      <c r="P54" s="57"/>
    </row>
    <row r="55" spans="1:16">
      <c r="A55" s="42"/>
      <c r="C55" s="5" t="s">
        <v>56</v>
      </c>
      <c r="D55" s="58" t="e">
        <f>+ACUMMAR!D55+ABR!D55</f>
        <v>#REF!</v>
      </c>
      <c r="E55" s="58" t="e">
        <f>+ACUMMAR!E55+ABR!E55</f>
        <v>#REF!</v>
      </c>
      <c r="F55" s="58" t="e">
        <f>+ACUMMAR!F55+ABR!F55</f>
        <v>#REF!</v>
      </c>
      <c r="G55" s="58" t="e">
        <f>+ACUMMAR!G55+ABR!G55</f>
        <v>#REF!</v>
      </c>
      <c r="H55" s="58" t="e">
        <f>+ACUMMAR!H55+ABR!H55</f>
        <v>#REF!</v>
      </c>
      <c r="I55" s="58" t="e">
        <f>+ACUMMAR!I55+ABR!I55</f>
        <v>#REF!</v>
      </c>
      <c r="J55" s="58" t="e">
        <f>+ACUMMAR!J55+ABR!J55</f>
        <v>#REF!</v>
      </c>
      <c r="K55" s="58" t="e">
        <f>+ACUMMAR!K55+ABR!K55</f>
        <v>#REF!</v>
      </c>
      <c r="L55" s="58" t="e">
        <f>+ACUMMAR!L55+ABR!L55</f>
        <v>#REF!</v>
      </c>
      <c r="M55" s="7" t="e">
        <f t="shared" si="0"/>
        <v>#REF!</v>
      </c>
      <c r="O55" s="47"/>
      <c r="P55" s="57"/>
    </row>
    <row r="56" spans="1:16">
      <c r="A56" s="42"/>
      <c r="C56" s="5" t="s">
        <v>123</v>
      </c>
      <c r="D56" s="58" t="e">
        <f>+ACUMMAR!D56+ABR!D56</f>
        <v>#REF!</v>
      </c>
      <c r="E56" s="58" t="e">
        <f>+ACUMMAR!E56+ABR!E56</f>
        <v>#REF!</v>
      </c>
      <c r="F56" s="58" t="e">
        <f>+ACUMMAR!F56+ABR!F56</f>
        <v>#REF!</v>
      </c>
      <c r="G56" s="58" t="e">
        <f>+ACUMMAR!G56+ABR!G56</f>
        <v>#REF!</v>
      </c>
      <c r="H56" s="58" t="e">
        <f>+ACUMMAR!H56+ABR!H56</f>
        <v>#REF!</v>
      </c>
      <c r="I56" s="58" t="e">
        <f>+ACUMMAR!I56+ABR!I56</f>
        <v>#REF!</v>
      </c>
      <c r="J56" s="58" t="e">
        <f>+ACUMMAR!J56+ABR!J56</f>
        <v>#REF!</v>
      </c>
      <c r="K56" s="58" t="e">
        <f>+ACUMMAR!K56+ABR!K56</f>
        <v>#REF!</v>
      </c>
      <c r="L56" s="58" t="e">
        <f>+ACUMMAR!L56+ABR!L56</f>
        <v>#REF!</v>
      </c>
      <c r="M56" s="7" t="e">
        <f t="shared" si="0"/>
        <v>#REF!</v>
      </c>
      <c r="O56" s="47"/>
      <c r="P56" s="57"/>
    </row>
    <row r="57" spans="1:16">
      <c r="A57" s="42"/>
      <c r="C57" s="5" t="s">
        <v>124</v>
      </c>
      <c r="D57" s="58" t="e">
        <f>+ACUMMAR!D57+ABR!D57</f>
        <v>#REF!</v>
      </c>
      <c r="E57" s="58" t="e">
        <f>+ACUMMAR!E57+ABR!E57</f>
        <v>#REF!</v>
      </c>
      <c r="F57" s="58" t="e">
        <f>+ACUMMAR!F57+ABR!F57</f>
        <v>#REF!</v>
      </c>
      <c r="G57" s="58" t="e">
        <f>+ACUMMAR!G57+ABR!G57</f>
        <v>#REF!</v>
      </c>
      <c r="H57" s="58" t="e">
        <f>+ACUMMAR!H57+ABR!H57</f>
        <v>#REF!</v>
      </c>
      <c r="I57" s="58" t="e">
        <f>+ACUMMAR!I57+ABR!I57</f>
        <v>#REF!</v>
      </c>
      <c r="J57" s="58" t="e">
        <f>+ACUMMAR!J57+ABR!J57</f>
        <v>#REF!</v>
      </c>
      <c r="K57" s="58" t="e">
        <f>+ACUMMAR!K57+ABR!K57</f>
        <v>#REF!</v>
      </c>
      <c r="L57" s="58" t="e">
        <f>+ACUMMAR!L57+ABR!L57</f>
        <v>#REF!</v>
      </c>
      <c r="M57" s="7" t="e">
        <f t="shared" si="0"/>
        <v>#REF!</v>
      </c>
      <c r="O57" s="47"/>
      <c r="P57" s="57"/>
    </row>
    <row r="58" spans="1:16">
      <c r="A58" s="42"/>
      <c r="C58" s="5" t="s">
        <v>83</v>
      </c>
      <c r="D58" s="58" t="e">
        <f>+ACUMMAR!D58+ABR!D58</f>
        <v>#REF!</v>
      </c>
      <c r="E58" s="58" t="e">
        <f>+ACUMMAR!E58+ABR!E58</f>
        <v>#REF!</v>
      </c>
      <c r="F58" s="58" t="e">
        <f>+ACUMMAR!F58+ABR!F58</f>
        <v>#REF!</v>
      </c>
      <c r="G58" s="58" t="e">
        <f>+ACUMMAR!G58+ABR!G58</f>
        <v>#REF!</v>
      </c>
      <c r="H58" s="58" t="e">
        <f>+ACUMMAR!H58+ABR!H58</f>
        <v>#REF!</v>
      </c>
      <c r="I58" s="58" t="e">
        <f>+ACUMMAR!I58+ABR!I58</f>
        <v>#REF!</v>
      </c>
      <c r="J58" s="58" t="e">
        <f>+ACUMMAR!J58+ABR!J58</f>
        <v>#REF!</v>
      </c>
      <c r="K58" s="58" t="e">
        <f>+ACUMMAR!K58+ABR!K58</f>
        <v>#REF!</v>
      </c>
      <c r="L58" s="58" t="e">
        <f>+ACUMMAR!L58+ABR!L58</f>
        <v>#REF!</v>
      </c>
      <c r="M58" s="7" t="e">
        <f t="shared" si="0"/>
        <v>#REF!</v>
      </c>
      <c r="O58" s="47"/>
      <c r="P58" s="57"/>
    </row>
    <row r="59" spans="1:16">
      <c r="A59" s="42"/>
      <c r="C59" s="5" t="s">
        <v>125</v>
      </c>
      <c r="D59" s="58" t="e">
        <f>+ACUMMAR!D59+ABR!D59</f>
        <v>#REF!</v>
      </c>
      <c r="E59" s="58" t="e">
        <f>+ACUMMAR!E59+ABR!E59</f>
        <v>#REF!</v>
      </c>
      <c r="F59" s="58" t="e">
        <f>+ACUMMAR!F59+ABR!F59</f>
        <v>#REF!</v>
      </c>
      <c r="G59" s="58" t="e">
        <f>+ACUMMAR!G59+ABR!G59</f>
        <v>#REF!</v>
      </c>
      <c r="H59" s="58" t="e">
        <f>+ACUMMAR!H59+ABR!H59</f>
        <v>#REF!</v>
      </c>
      <c r="I59" s="58" t="e">
        <f>+ACUMMAR!I59+ABR!I59</f>
        <v>#REF!</v>
      </c>
      <c r="J59" s="58" t="e">
        <f>+ACUMMAR!J59+ABR!J59</f>
        <v>#REF!</v>
      </c>
      <c r="K59" s="58" t="e">
        <f>+ACUMMAR!K59+ABR!K59</f>
        <v>#REF!</v>
      </c>
      <c r="L59" s="58" t="e">
        <f>+ACUMMAR!L59+ABR!L59</f>
        <v>#REF!</v>
      </c>
      <c r="M59" s="7" t="e">
        <f t="shared" si="0"/>
        <v>#REF!</v>
      </c>
      <c r="O59" s="47"/>
      <c r="P59" s="57"/>
    </row>
    <row r="60" spans="1:16">
      <c r="A60" s="42"/>
      <c r="C60" s="5" t="s">
        <v>126</v>
      </c>
      <c r="D60" s="58" t="e">
        <f>+ACUMMAR!D60+ABR!D60</f>
        <v>#REF!</v>
      </c>
      <c r="E60" s="58" t="e">
        <f>+ACUMMAR!E60+ABR!E60</f>
        <v>#REF!</v>
      </c>
      <c r="F60" s="58" t="e">
        <f>+ACUMMAR!F60+ABR!F60</f>
        <v>#REF!</v>
      </c>
      <c r="G60" s="58" t="e">
        <f>+ACUMMAR!G60+ABR!G60</f>
        <v>#REF!</v>
      </c>
      <c r="H60" s="58" t="e">
        <f>+ACUMMAR!H60+ABR!H60</f>
        <v>#REF!</v>
      </c>
      <c r="I60" s="58" t="e">
        <f>+ACUMMAR!I60+ABR!I60</f>
        <v>#REF!</v>
      </c>
      <c r="J60" s="58" t="e">
        <f>+ACUMMAR!J60+ABR!J60</f>
        <v>#REF!</v>
      </c>
      <c r="K60" s="58" t="e">
        <f>+ACUMMAR!K60+ABR!K60</f>
        <v>#REF!</v>
      </c>
      <c r="L60" s="58" t="e">
        <f>+ACUMMAR!L60+ABR!L60</f>
        <v>#REF!</v>
      </c>
      <c r="M60" s="7" t="e">
        <f t="shared" si="0"/>
        <v>#REF!</v>
      </c>
      <c r="O60" s="47"/>
      <c r="P60" s="57"/>
    </row>
    <row r="61" spans="1:16">
      <c r="A61" s="42"/>
      <c r="C61" s="5" t="s">
        <v>60</v>
      </c>
      <c r="D61" s="58" t="e">
        <f>+ACUMMAR!D61+ABR!D61</f>
        <v>#REF!</v>
      </c>
      <c r="E61" s="58" t="e">
        <f>+ACUMMAR!E61+ABR!E61</f>
        <v>#REF!</v>
      </c>
      <c r="F61" s="58" t="e">
        <f>+ACUMMAR!F61+ABR!F61</f>
        <v>#REF!</v>
      </c>
      <c r="G61" s="58" t="e">
        <f>+ACUMMAR!G61+ABR!G61</f>
        <v>#REF!</v>
      </c>
      <c r="H61" s="58" t="e">
        <f>+ACUMMAR!H61+ABR!H61</f>
        <v>#REF!</v>
      </c>
      <c r="I61" s="58" t="e">
        <f>+ACUMMAR!I61+ABR!I61</f>
        <v>#REF!</v>
      </c>
      <c r="J61" s="58" t="e">
        <f>+ACUMMAR!J61+ABR!J61</f>
        <v>#REF!</v>
      </c>
      <c r="K61" s="58" t="e">
        <f>+ACUMMAR!K61+ABR!K61</f>
        <v>#REF!</v>
      </c>
      <c r="L61" s="58" t="e">
        <f>+ACUMMAR!L61+ABR!L61</f>
        <v>#REF!</v>
      </c>
      <c r="M61" s="7" t="e">
        <f t="shared" si="0"/>
        <v>#REF!</v>
      </c>
      <c r="O61" s="47"/>
      <c r="P61" s="57"/>
    </row>
    <row r="62" spans="1:16">
      <c r="A62" s="42"/>
      <c r="C62" s="5" t="s">
        <v>61</v>
      </c>
      <c r="D62" s="58" t="e">
        <f>+ACUMMAR!D62+ABR!D62</f>
        <v>#REF!</v>
      </c>
      <c r="E62" s="58" t="e">
        <f>+ACUMMAR!E62+ABR!E62</f>
        <v>#REF!</v>
      </c>
      <c r="F62" s="58" t="e">
        <f>+ACUMMAR!F62+ABR!F62</f>
        <v>#REF!</v>
      </c>
      <c r="G62" s="58" t="e">
        <f>+ACUMMAR!G62+ABR!G62</f>
        <v>#REF!</v>
      </c>
      <c r="H62" s="58" t="e">
        <f>+ACUMMAR!H62+ABR!H62</f>
        <v>#REF!</v>
      </c>
      <c r="I62" s="58" t="e">
        <f>+ACUMMAR!I62+ABR!I62</f>
        <v>#REF!</v>
      </c>
      <c r="J62" s="58" t="e">
        <f>+ACUMMAR!J62+ABR!J62</f>
        <v>#REF!</v>
      </c>
      <c r="K62" s="58" t="e">
        <f>+ACUMMAR!K62+ABR!K62</f>
        <v>#REF!</v>
      </c>
      <c r="L62" s="58" t="e">
        <f>+ACUMMAR!L62+ABR!L62</f>
        <v>#REF!</v>
      </c>
      <c r="M62" s="7" t="e">
        <f t="shared" si="0"/>
        <v>#REF!</v>
      </c>
      <c r="O62" s="47"/>
      <c r="P62" s="57"/>
    </row>
    <row r="63" spans="1:16">
      <c r="A63" s="42"/>
      <c r="C63" s="5" t="s">
        <v>127</v>
      </c>
      <c r="D63" s="58" t="e">
        <f>+ACUMMAR!D63+ABR!D63</f>
        <v>#REF!</v>
      </c>
      <c r="E63" s="58" t="e">
        <f>+ACUMMAR!E63+ABR!E63</f>
        <v>#REF!</v>
      </c>
      <c r="F63" s="58" t="e">
        <f>+ACUMMAR!F63+ABR!F63</f>
        <v>#REF!</v>
      </c>
      <c r="G63" s="58" t="e">
        <f>+ACUMMAR!G63+ABR!G63</f>
        <v>#REF!</v>
      </c>
      <c r="H63" s="58" t="e">
        <f>+ACUMMAR!H63+ABR!H63</f>
        <v>#REF!</v>
      </c>
      <c r="I63" s="58" t="e">
        <f>+ACUMMAR!I63+ABR!I63</f>
        <v>#REF!</v>
      </c>
      <c r="J63" s="58" t="e">
        <f>+ACUMMAR!J63+ABR!J63</f>
        <v>#REF!</v>
      </c>
      <c r="K63" s="58" t="e">
        <f>+ACUMMAR!K63+ABR!K63</f>
        <v>#REF!</v>
      </c>
      <c r="L63" s="58" t="e">
        <f>+ACUMMAR!L63+ABR!L63</f>
        <v>#REF!</v>
      </c>
      <c r="M63" s="7" t="e">
        <f t="shared" si="0"/>
        <v>#REF!</v>
      </c>
      <c r="O63" s="47"/>
      <c r="P63" s="57"/>
    </row>
    <row r="64" spans="1:16">
      <c r="A64" s="42"/>
      <c r="C64" s="5" t="s">
        <v>128</v>
      </c>
      <c r="D64" s="58" t="e">
        <f>+ACUMMAR!D64+ABR!D64</f>
        <v>#REF!</v>
      </c>
      <c r="E64" s="58" t="e">
        <f>+ACUMMAR!E64+ABR!E64</f>
        <v>#REF!</v>
      </c>
      <c r="F64" s="58" t="e">
        <f>+ACUMMAR!F64+ABR!F64</f>
        <v>#REF!</v>
      </c>
      <c r="G64" s="58" t="e">
        <f>+ACUMMAR!G64+ABR!G64</f>
        <v>#REF!</v>
      </c>
      <c r="H64" s="58" t="e">
        <f>+ACUMMAR!H64+ABR!H64</f>
        <v>#REF!</v>
      </c>
      <c r="I64" s="58" t="e">
        <f>+ACUMMAR!I64+ABR!I64</f>
        <v>#REF!</v>
      </c>
      <c r="J64" s="58" t="e">
        <f>+ACUMMAR!J64+ABR!J64</f>
        <v>#REF!</v>
      </c>
      <c r="K64" s="58" t="e">
        <f>+ACUMMAR!K64+ABR!K64</f>
        <v>#REF!</v>
      </c>
      <c r="L64" s="58" t="e">
        <f>+ACUMMAR!L64+ABR!L64</f>
        <v>#REF!</v>
      </c>
      <c r="M64" s="7" t="e">
        <f t="shared" si="0"/>
        <v>#REF!</v>
      </c>
      <c r="O64" s="47"/>
      <c r="P64" s="57"/>
    </row>
    <row r="65" spans="1:16">
      <c r="A65" s="42"/>
      <c r="C65" s="5" t="s">
        <v>64</v>
      </c>
      <c r="D65" s="58" t="e">
        <f>+ACUMMAR!D65+ABR!D65</f>
        <v>#REF!</v>
      </c>
      <c r="E65" s="58" t="e">
        <f>+ACUMMAR!E65+ABR!E65</f>
        <v>#REF!</v>
      </c>
      <c r="F65" s="58" t="e">
        <f>+ACUMMAR!F65+ABR!F65</f>
        <v>#REF!</v>
      </c>
      <c r="G65" s="58" t="e">
        <f>+ACUMMAR!G65+ABR!G65</f>
        <v>#REF!</v>
      </c>
      <c r="H65" s="58" t="e">
        <f>+ACUMMAR!H65+ABR!H65</f>
        <v>#REF!</v>
      </c>
      <c r="I65" s="58" t="e">
        <f>+ACUMMAR!I65+ABR!I65</f>
        <v>#REF!</v>
      </c>
      <c r="J65" s="58" t="e">
        <f>+ACUMMAR!J65+ABR!J65</f>
        <v>#REF!</v>
      </c>
      <c r="K65" s="58" t="e">
        <f>+ACUMMAR!K65+ABR!K65</f>
        <v>#REF!</v>
      </c>
      <c r="L65" s="58" t="e">
        <f>+ACUMMAR!L65+ABR!L65</f>
        <v>#REF!</v>
      </c>
      <c r="M65" s="7" t="e">
        <f t="shared" si="0"/>
        <v>#REF!</v>
      </c>
      <c r="O65" s="47"/>
      <c r="P65" s="57"/>
    </row>
    <row r="66" spans="1:16">
      <c r="A66" s="42"/>
      <c r="C66" s="5" t="s">
        <v>65</v>
      </c>
      <c r="D66" s="58" t="e">
        <f>+ACUMMAR!D66+ABR!D66</f>
        <v>#REF!</v>
      </c>
      <c r="E66" s="58" t="e">
        <f>+ACUMMAR!E66+ABR!E66</f>
        <v>#REF!</v>
      </c>
      <c r="F66" s="58" t="e">
        <f>+ACUMMAR!F66+ABR!F66</f>
        <v>#REF!</v>
      </c>
      <c r="G66" s="58" t="e">
        <f>+ACUMMAR!G66+ABR!G66</f>
        <v>#REF!</v>
      </c>
      <c r="H66" s="58" t="e">
        <f>+ACUMMAR!H66+ABR!H66</f>
        <v>#REF!</v>
      </c>
      <c r="I66" s="58" t="e">
        <f>+ACUMMAR!I66+ABR!I66</f>
        <v>#REF!</v>
      </c>
      <c r="J66" s="58" t="e">
        <f>+ACUMMAR!J66+ABR!J66</f>
        <v>#REF!</v>
      </c>
      <c r="K66" s="58" t="e">
        <f>+ACUMMAR!K66+ABR!K66</f>
        <v>#REF!</v>
      </c>
      <c r="L66" s="58" t="e">
        <f>+ACUMMAR!L66+ABR!L66</f>
        <v>#REF!</v>
      </c>
      <c r="M66" s="7" t="e">
        <f t="shared" si="0"/>
        <v>#REF!</v>
      </c>
      <c r="O66" s="47"/>
      <c r="P66" s="57"/>
    </row>
    <row r="67" spans="1:16" ht="13.5" thickBot="1">
      <c r="A67" s="42"/>
      <c r="C67" s="5" t="s">
        <v>66</v>
      </c>
      <c r="D67" s="58" t="e">
        <f>+ACUMMAR!D67+ABR!D67</f>
        <v>#REF!</v>
      </c>
      <c r="E67" s="58" t="e">
        <f>+ACUMMAR!E67+ABR!E67</f>
        <v>#REF!</v>
      </c>
      <c r="F67" s="58" t="e">
        <f>+ACUMMAR!F67+ABR!F67</f>
        <v>#REF!</v>
      </c>
      <c r="G67" s="58" t="e">
        <f>+ACUMMAR!G67+ABR!G67</f>
        <v>#REF!</v>
      </c>
      <c r="H67" s="58" t="e">
        <f>+ACUMMAR!H67+ABR!H67</f>
        <v>#REF!</v>
      </c>
      <c r="I67" s="58" t="e">
        <f>+ACUMMAR!I67+ABR!I67</f>
        <v>#REF!</v>
      </c>
      <c r="J67" s="58" t="e">
        <f>+ACUMMAR!J67+ABR!J67</f>
        <v>#REF!</v>
      </c>
      <c r="K67" s="58" t="e">
        <f>+ACUMMAR!K67+ABR!K67</f>
        <v>#REF!</v>
      </c>
      <c r="L67" s="58" t="e">
        <f>+ACUMMAR!L67+ABR!L67</f>
        <v>#REF!</v>
      </c>
      <c r="M67" s="7" t="e">
        <f t="shared" si="0"/>
        <v>#REF!</v>
      </c>
      <c r="O67" s="47"/>
      <c r="P67" s="57"/>
    </row>
    <row r="68" spans="1:16" ht="15.75" customHeight="1">
      <c r="A68" s="42"/>
      <c r="C68" s="8" t="s">
        <v>67</v>
      </c>
      <c r="D68" s="59" t="e">
        <f t="shared" ref="D68:M68" si="1">SUM(D10:D67)</f>
        <v>#REF!</v>
      </c>
      <c r="E68" s="59" t="e">
        <f t="shared" si="1"/>
        <v>#REF!</v>
      </c>
      <c r="F68" s="59" t="e">
        <f t="shared" si="1"/>
        <v>#REF!</v>
      </c>
      <c r="G68" s="59" t="e">
        <f t="shared" si="1"/>
        <v>#REF!</v>
      </c>
      <c r="H68" s="59" t="e">
        <f t="shared" si="1"/>
        <v>#REF!</v>
      </c>
      <c r="I68" s="59" t="e">
        <f t="shared" si="1"/>
        <v>#REF!</v>
      </c>
      <c r="J68" s="59" t="e">
        <f t="shared" si="1"/>
        <v>#REF!</v>
      </c>
      <c r="K68" s="59" t="e">
        <f t="shared" si="1"/>
        <v>#REF!</v>
      </c>
      <c r="L68" s="59" t="e">
        <f t="shared" si="1"/>
        <v>#REF!</v>
      </c>
      <c r="M68" s="59" t="e">
        <f t="shared" si="1"/>
        <v>#REF!</v>
      </c>
      <c r="O68" s="47"/>
    </row>
    <row r="69" spans="1:16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 t="e">
        <f>+M68-SUM(ACUMPAR!O17:O20)</f>
        <v>#REF!</v>
      </c>
      <c r="N69" s="1" t="s">
        <v>9</v>
      </c>
      <c r="O69" s="47"/>
      <c r="P69" s="57"/>
    </row>
    <row r="70" spans="1:16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6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/>
      <c r="O71" s="47"/>
    </row>
    <row r="72" spans="1:16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3"/>
    </row>
    <row r="73" spans="1:16" ht="13.5" thickTop="1"/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" right="0" top="0" bottom="0.27" header="0" footer="0"/>
  <pageSetup scale="59" orientation="landscape" horizontalDpi="300" verticalDpi="300" r:id="rId1"/>
  <headerFooter alignWithMargins="0">
    <oddFooter>FEDERACION.xls&amp;RPágina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8">
    <pageSetUpPr fitToPage="1"/>
  </sheetPr>
  <dimension ref="A1:P77"/>
  <sheetViews>
    <sheetView view="pageBreakPreview" topLeftCell="A54" zoomScaleNormal="75" zoomScaleSheetLayoutView="100" workbookViewId="0">
      <selection activeCell="L74" sqref="D74:L74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7.269531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3" width="18.7265625" style="12" customWidth="1"/>
    <col min="14" max="14" width="19.26953125" style="12" customWidth="1"/>
    <col min="15" max="15" width="4" style="1" customWidth="1"/>
    <col min="16" max="16" width="1.26953125" style="1" customWidth="1"/>
    <col min="17" max="16384" width="11.453125" style="1"/>
  </cols>
  <sheetData>
    <row r="1" spans="1:16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9"/>
      <c r="O1" s="45"/>
      <c r="P1" s="46"/>
    </row>
    <row r="2" spans="1:16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P2" s="47"/>
    </row>
    <row r="3" spans="1:16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P3" s="47"/>
    </row>
    <row r="4" spans="1:16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P4" s="47"/>
    </row>
    <row r="5" spans="1:16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P5" s="47"/>
    </row>
    <row r="6" spans="1:16" ht="15.75" customHeight="1">
      <c r="A6" s="42"/>
      <c r="C6" s="141" t="s">
        <v>159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P6" s="47"/>
    </row>
    <row r="7" spans="1:16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N7" s="1"/>
      <c r="P7" s="47"/>
    </row>
    <row r="8" spans="1:16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161</v>
      </c>
      <c r="N8" s="61" t="s">
        <v>10</v>
      </c>
      <c r="P8" s="47"/>
    </row>
    <row r="9" spans="1:16" ht="13.5" thickBot="1">
      <c r="A9" s="42"/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158</v>
      </c>
      <c r="N9" s="63" t="s">
        <v>82</v>
      </c>
      <c r="P9" s="47"/>
    </row>
    <row r="10" spans="1:16">
      <c r="A10" s="42"/>
      <c r="C10" s="5" t="s">
        <v>100</v>
      </c>
      <c r="D10" s="58">
        <v>678134</v>
      </c>
      <c r="E10" s="58">
        <v>448012</v>
      </c>
      <c r="F10" s="96">
        <v>11389</v>
      </c>
      <c r="G10" s="58">
        <v>3970</v>
      </c>
      <c r="H10" s="58">
        <v>83263</v>
      </c>
      <c r="I10" s="58">
        <v>24224</v>
      </c>
      <c r="J10" s="60">
        <v>12319</v>
      </c>
      <c r="K10" s="60">
        <v>1156</v>
      </c>
      <c r="L10" s="60">
        <v>0</v>
      </c>
      <c r="M10" s="60">
        <v>0</v>
      </c>
      <c r="N10" s="7">
        <f>SUM(D10:M10)</f>
        <v>1262467</v>
      </c>
      <c r="P10" s="47"/>
    </row>
    <row r="11" spans="1:16">
      <c r="A11" s="42"/>
      <c r="C11" s="5" t="s">
        <v>12</v>
      </c>
      <c r="D11" s="58">
        <v>561540</v>
      </c>
      <c r="E11" s="58">
        <v>370984</v>
      </c>
      <c r="F11" s="96">
        <v>9431</v>
      </c>
      <c r="G11" s="58">
        <v>3288</v>
      </c>
      <c r="H11" s="58">
        <v>68948</v>
      </c>
      <c r="I11" s="58">
        <v>19464</v>
      </c>
      <c r="J11" s="60">
        <v>9898</v>
      </c>
      <c r="K11" s="60">
        <v>957</v>
      </c>
      <c r="L11" s="60">
        <v>0</v>
      </c>
      <c r="M11" s="60">
        <v>0</v>
      </c>
      <c r="N11" s="7">
        <f t="shared" ref="N11:N69" si="0">SUM(D11:M11)</f>
        <v>1044510</v>
      </c>
      <c r="P11" s="47"/>
    </row>
    <row r="12" spans="1:16">
      <c r="A12" s="42"/>
      <c r="C12" s="5" t="s">
        <v>101</v>
      </c>
      <c r="D12" s="58">
        <v>452505</v>
      </c>
      <c r="E12" s="58">
        <v>298949</v>
      </c>
      <c r="F12" s="96">
        <v>7599</v>
      </c>
      <c r="G12" s="58">
        <v>2649</v>
      </c>
      <c r="H12" s="58">
        <v>55560</v>
      </c>
      <c r="I12" s="58">
        <v>11480</v>
      </c>
      <c r="J12" s="60">
        <v>5838</v>
      </c>
      <c r="K12" s="60">
        <v>772</v>
      </c>
      <c r="L12" s="60">
        <v>101214</v>
      </c>
      <c r="M12" s="60">
        <v>0</v>
      </c>
      <c r="N12" s="7">
        <f t="shared" si="0"/>
        <v>936566</v>
      </c>
      <c r="P12" s="47"/>
    </row>
    <row r="13" spans="1:16">
      <c r="A13" s="42"/>
      <c r="C13" s="5" t="s">
        <v>102</v>
      </c>
      <c r="D13" s="58">
        <v>519359</v>
      </c>
      <c r="E13" s="58">
        <v>343117</v>
      </c>
      <c r="F13" s="96">
        <v>8722</v>
      </c>
      <c r="G13" s="58">
        <v>3041</v>
      </c>
      <c r="H13" s="58">
        <v>63768</v>
      </c>
      <c r="I13" s="58">
        <v>17810</v>
      </c>
      <c r="J13" s="60">
        <v>9057</v>
      </c>
      <c r="K13" s="60">
        <v>885</v>
      </c>
      <c r="L13" s="60">
        <v>0</v>
      </c>
      <c r="M13" s="60">
        <v>0</v>
      </c>
      <c r="N13" s="7">
        <f t="shared" si="0"/>
        <v>965759</v>
      </c>
      <c r="P13" s="47"/>
    </row>
    <row r="14" spans="1:16">
      <c r="A14" s="42"/>
      <c r="C14" s="5" t="s">
        <v>103</v>
      </c>
      <c r="D14" s="58">
        <v>3470090</v>
      </c>
      <c r="E14" s="58">
        <v>2292532</v>
      </c>
      <c r="F14" s="96">
        <v>58277</v>
      </c>
      <c r="G14" s="58">
        <v>20316</v>
      </c>
      <c r="H14" s="58">
        <v>426066</v>
      </c>
      <c r="I14" s="58">
        <v>157800</v>
      </c>
      <c r="J14" s="60">
        <v>80247</v>
      </c>
      <c r="K14" s="60">
        <v>5916</v>
      </c>
      <c r="L14" s="60">
        <v>0</v>
      </c>
      <c r="M14" s="60">
        <v>0</v>
      </c>
      <c r="N14" s="7">
        <f t="shared" si="0"/>
        <v>6511244</v>
      </c>
      <c r="P14" s="47"/>
    </row>
    <row r="15" spans="1:16">
      <c r="A15" s="42"/>
      <c r="C15" s="5" t="s">
        <v>104</v>
      </c>
      <c r="D15" s="58">
        <v>724811</v>
      </c>
      <c r="E15" s="58">
        <v>478850</v>
      </c>
      <c r="F15" s="96">
        <v>12173</v>
      </c>
      <c r="G15" s="58">
        <v>4243</v>
      </c>
      <c r="H15" s="58">
        <v>88994</v>
      </c>
      <c r="I15" s="58">
        <v>29748</v>
      </c>
      <c r="J15" s="60">
        <v>15128</v>
      </c>
      <c r="K15" s="60">
        <v>1236</v>
      </c>
      <c r="L15" s="60">
        <v>0</v>
      </c>
      <c r="M15" s="60">
        <v>0</v>
      </c>
      <c r="N15" s="7">
        <f t="shared" si="0"/>
        <v>1355183</v>
      </c>
      <c r="P15" s="47"/>
    </row>
    <row r="16" spans="1:16">
      <c r="A16" s="42"/>
      <c r="C16" s="5" t="s">
        <v>105</v>
      </c>
      <c r="D16" s="58">
        <v>1435145</v>
      </c>
      <c r="E16" s="58">
        <v>948135</v>
      </c>
      <c r="F16" s="96">
        <v>24102</v>
      </c>
      <c r="G16" s="58">
        <v>8402</v>
      </c>
      <c r="H16" s="58">
        <v>176210</v>
      </c>
      <c r="I16" s="58">
        <v>48473</v>
      </c>
      <c r="J16" s="60">
        <v>24650</v>
      </c>
      <c r="K16" s="60">
        <v>2447</v>
      </c>
      <c r="L16" s="60">
        <v>369786</v>
      </c>
      <c r="M16" s="60">
        <v>0</v>
      </c>
      <c r="N16" s="7">
        <f t="shared" si="0"/>
        <v>3037350</v>
      </c>
      <c r="P16" s="47"/>
    </row>
    <row r="17" spans="1:16">
      <c r="A17" s="42"/>
      <c r="C17" s="5" t="s">
        <v>18</v>
      </c>
      <c r="D17" s="58">
        <v>934442</v>
      </c>
      <c r="E17" s="58">
        <v>617343</v>
      </c>
      <c r="F17" s="96">
        <v>15693</v>
      </c>
      <c r="G17" s="58">
        <v>5471</v>
      </c>
      <c r="H17" s="58">
        <v>114733</v>
      </c>
      <c r="I17" s="58">
        <v>45313</v>
      </c>
      <c r="J17" s="60">
        <v>23044</v>
      </c>
      <c r="K17" s="60">
        <v>1593</v>
      </c>
      <c r="L17" s="60">
        <v>0</v>
      </c>
      <c r="M17" s="60">
        <v>0</v>
      </c>
      <c r="N17" s="7">
        <f t="shared" si="0"/>
        <v>1757632</v>
      </c>
      <c r="P17" s="47"/>
    </row>
    <row r="18" spans="1:16">
      <c r="A18" s="42"/>
      <c r="C18" s="5" t="s">
        <v>19</v>
      </c>
      <c r="D18" s="58">
        <v>1462541</v>
      </c>
      <c r="E18" s="58">
        <v>966235</v>
      </c>
      <c r="F18" s="96">
        <v>24562</v>
      </c>
      <c r="G18" s="58">
        <v>8562</v>
      </c>
      <c r="H18" s="58">
        <v>179574</v>
      </c>
      <c r="I18" s="58">
        <v>43825</v>
      </c>
      <c r="J18" s="60">
        <v>22287</v>
      </c>
      <c r="K18" s="60">
        <v>2494</v>
      </c>
      <c r="L18" s="60">
        <v>184051</v>
      </c>
      <c r="M18" s="60">
        <v>0</v>
      </c>
      <c r="N18" s="7">
        <f t="shared" si="0"/>
        <v>2894131</v>
      </c>
      <c r="P18" s="47"/>
    </row>
    <row r="19" spans="1:16">
      <c r="A19" s="42"/>
      <c r="C19" s="5" t="s">
        <v>106</v>
      </c>
      <c r="D19" s="58">
        <v>353469</v>
      </c>
      <c r="E19" s="58">
        <v>233521</v>
      </c>
      <c r="F19" s="96">
        <v>5936</v>
      </c>
      <c r="G19" s="58">
        <v>2069</v>
      </c>
      <c r="H19" s="58">
        <v>43399</v>
      </c>
      <c r="I19" s="58">
        <v>8475</v>
      </c>
      <c r="J19" s="60">
        <v>4310</v>
      </c>
      <c r="K19" s="60">
        <v>603</v>
      </c>
      <c r="L19" s="60">
        <v>0</v>
      </c>
      <c r="M19" s="60">
        <v>0</v>
      </c>
      <c r="N19" s="7">
        <f t="shared" si="0"/>
        <v>651782</v>
      </c>
      <c r="P19" s="47"/>
    </row>
    <row r="20" spans="1:16">
      <c r="A20" s="42"/>
      <c r="C20" s="5" t="s">
        <v>107</v>
      </c>
      <c r="D20" s="58">
        <v>406101</v>
      </c>
      <c r="E20" s="58">
        <v>268292</v>
      </c>
      <c r="F20" s="96">
        <v>6820</v>
      </c>
      <c r="G20" s="58">
        <v>2378</v>
      </c>
      <c r="H20" s="58">
        <v>49862</v>
      </c>
      <c r="I20" s="58">
        <v>11450</v>
      </c>
      <c r="J20" s="60">
        <v>5823</v>
      </c>
      <c r="K20" s="60">
        <v>692</v>
      </c>
      <c r="L20" s="60">
        <v>0</v>
      </c>
      <c r="M20" s="60">
        <v>0</v>
      </c>
      <c r="N20" s="7">
        <f t="shared" si="0"/>
        <v>751418</v>
      </c>
      <c r="P20" s="47"/>
    </row>
    <row r="21" spans="1:16">
      <c r="A21" s="42"/>
      <c r="C21" s="5" t="s">
        <v>20</v>
      </c>
      <c r="D21" s="58">
        <v>15486852</v>
      </c>
      <c r="E21" s="58">
        <v>10231466</v>
      </c>
      <c r="F21" s="96">
        <v>260088</v>
      </c>
      <c r="G21" s="58">
        <v>90667</v>
      </c>
      <c r="H21" s="58">
        <v>1901512</v>
      </c>
      <c r="I21" s="58">
        <v>793782</v>
      </c>
      <c r="J21" s="60">
        <v>403667</v>
      </c>
      <c r="K21" s="60">
        <v>26404</v>
      </c>
      <c r="L21" s="60">
        <v>2431924</v>
      </c>
      <c r="M21" s="60">
        <v>0</v>
      </c>
      <c r="N21" s="7">
        <f t="shared" si="0"/>
        <v>31626362</v>
      </c>
      <c r="P21" s="47"/>
    </row>
    <row r="22" spans="1:16">
      <c r="A22" s="42"/>
      <c r="C22" s="5" t="s">
        <v>22</v>
      </c>
      <c r="D22" s="58">
        <v>871274</v>
      </c>
      <c r="E22" s="58">
        <v>575611</v>
      </c>
      <c r="F22" s="96">
        <v>14632</v>
      </c>
      <c r="G22" s="58">
        <v>5101</v>
      </c>
      <c r="H22" s="58">
        <v>106977</v>
      </c>
      <c r="I22" s="58">
        <v>31432</v>
      </c>
      <c r="J22" s="60">
        <v>15984</v>
      </c>
      <c r="K22" s="60">
        <v>1485</v>
      </c>
      <c r="L22" s="60">
        <v>97068</v>
      </c>
      <c r="M22" s="60">
        <v>0</v>
      </c>
      <c r="N22" s="7">
        <f t="shared" si="0"/>
        <v>1719564</v>
      </c>
      <c r="P22" s="47"/>
    </row>
    <row r="23" spans="1:16">
      <c r="A23" s="42"/>
      <c r="C23" s="5" t="s">
        <v>108</v>
      </c>
      <c r="D23" s="58">
        <v>598899</v>
      </c>
      <c r="E23" s="58">
        <v>395665</v>
      </c>
      <c r="F23" s="96">
        <v>10058</v>
      </c>
      <c r="G23" s="58">
        <v>3506</v>
      </c>
      <c r="H23" s="58">
        <v>73534</v>
      </c>
      <c r="I23" s="58">
        <v>24144</v>
      </c>
      <c r="J23" s="60">
        <v>12278</v>
      </c>
      <c r="K23" s="60">
        <v>1021</v>
      </c>
      <c r="L23" s="60">
        <v>63068</v>
      </c>
      <c r="M23" s="60">
        <v>0</v>
      </c>
      <c r="N23" s="7">
        <f t="shared" si="0"/>
        <v>1182173</v>
      </c>
      <c r="P23" s="47"/>
    </row>
    <row r="24" spans="1:16">
      <c r="A24" s="42"/>
      <c r="C24" s="5" t="s">
        <v>109</v>
      </c>
      <c r="D24" s="58">
        <v>2425634</v>
      </c>
      <c r="E24" s="58">
        <v>1602507</v>
      </c>
      <c r="F24" s="96">
        <v>40736</v>
      </c>
      <c r="G24" s="58">
        <v>14201</v>
      </c>
      <c r="H24" s="58">
        <v>297825</v>
      </c>
      <c r="I24" s="58">
        <v>81224</v>
      </c>
      <c r="J24" s="60">
        <v>41305</v>
      </c>
      <c r="K24" s="60">
        <v>4136</v>
      </c>
      <c r="L24" s="60">
        <v>0</v>
      </c>
      <c r="M24" s="60">
        <v>0</v>
      </c>
      <c r="N24" s="7">
        <f t="shared" si="0"/>
        <v>4507568</v>
      </c>
      <c r="P24" s="47"/>
    </row>
    <row r="25" spans="1:16">
      <c r="A25" s="42"/>
      <c r="C25" s="5" t="s">
        <v>110</v>
      </c>
      <c r="D25" s="58">
        <v>1557951</v>
      </c>
      <c r="E25" s="58">
        <v>1029268</v>
      </c>
      <c r="F25" s="96">
        <v>26164</v>
      </c>
      <c r="G25" s="58">
        <v>9121</v>
      </c>
      <c r="H25" s="58">
        <v>191289</v>
      </c>
      <c r="I25" s="58">
        <v>78198</v>
      </c>
      <c r="J25" s="60">
        <v>39767</v>
      </c>
      <c r="K25" s="60">
        <v>2656</v>
      </c>
      <c r="L25" s="60">
        <v>0</v>
      </c>
      <c r="M25" s="60">
        <v>0</v>
      </c>
      <c r="N25" s="7">
        <f t="shared" si="0"/>
        <v>2934414</v>
      </c>
      <c r="P25" s="47"/>
    </row>
    <row r="26" spans="1:16">
      <c r="A26" s="42"/>
      <c r="C26" s="5" t="s">
        <v>27</v>
      </c>
      <c r="D26" s="58">
        <v>14220389</v>
      </c>
      <c r="E26" s="58">
        <v>9394771</v>
      </c>
      <c r="F26" s="96">
        <v>238819</v>
      </c>
      <c r="G26" s="58">
        <v>83253</v>
      </c>
      <c r="H26" s="58">
        <v>1746013</v>
      </c>
      <c r="I26" s="58">
        <v>706378</v>
      </c>
      <c r="J26" s="60">
        <v>359218</v>
      </c>
      <c r="K26" s="60">
        <v>24245</v>
      </c>
      <c r="L26" s="60">
        <v>3081671</v>
      </c>
      <c r="M26" s="60">
        <v>0</v>
      </c>
      <c r="N26" s="7">
        <f t="shared" si="0"/>
        <v>29854757</v>
      </c>
      <c r="P26" s="47"/>
    </row>
    <row r="27" spans="1:16">
      <c r="A27" s="42"/>
      <c r="C27" s="5" t="s">
        <v>28</v>
      </c>
      <c r="D27" s="58">
        <v>614385</v>
      </c>
      <c r="E27" s="58">
        <v>405896</v>
      </c>
      <c r="F27" s="96">
        <v>10318</v>
      </c>
      <c r="G27" s="58">
        <v>3597</v>
      </c>
      <c r="H27" s="58">
        <v>75435</v>
      </c>
      <c r="I27" s="58">
        <v>19175</v>
      </c>
      <c r="J27" s="60">
        <v>9751</v>
      </c>
      <c r="K27" s="60">
        <v>1048</v>
      </c>
      <c r="L27" s="60">
        <v>26248</v>
      </c>
      <c r="M27" s="60">
        <v>0</v>
      </c>
      <c r="N27" s="7">
        <f t="shared" si="0"/>
        <v>1165853</v>
      </c>
      <c r="P27" s="47"/>
    </row>
    <row r="28" spans="1:16">
      <c r="A28" s="42"/>
      <c r="C28" s="5" t="s">
        <v>111</v>
      </c>
      <c r="D28" s="58">
        <v>2408612</v>
      </c>
      <c r="E28" s="58">
        <v>1591262</v>
      </c>
      <c r="F28" s="96">
        <v>40451</v>
      </c>
      <c r="G28" s="58">
        <v>14101</v>
      </c>
      <c r="H28" s="58">
        <v>295735</v>
      </c>
      <c r="I28" s="58">
        <v>93589</v>
      </c>
      <c r="J28" s="60">
        <v>47593</v>
      </c>
      <c r="K28" s="60">
        <v>4107</v>
      </c>
      <c r="L28" s="60">
        <v>148056</v>
      </c>
      <c r="M28" s="60">
        <v>0</v>
      </c>
      <c r="N28" s="7">
        <f t="shared" si="0"/>
        <v>4643506</v>
      </c>
      <c r="P28" s="47"/>
    </row>
    <row r="29" spans="1:16">
      <c r="A29" s="42"/>
      <c r="C29" s="5" t="s">
        <v>112</v>
      </c>
      <c r="D29" s="58">
        <v>5516593</v>
      </c>
      <c r="E29" s="58">
        <v>3644564</v>
      </c>
      <c r="F29" s="96">
        <v>92647</v>
      </c>
      <c r="G29" s="58">
        <v>32297</v>
      </c>
      <c r="H29" s="58">
        <v>677340</v>
      </c>
      <c r="I29" s="58">
        <v>219217</v>
      </c>
      <c r="J29" s="60">
        <v>111480</v>
      </c>
      <c r="K29" s="60">
        <v>9406</v>
      </c>
      <c r="L29" s="60">
        <v>774715</v>
      </c>
      <c r="M29" s="60">
        <v>0</v>
      </c>
      <c r="N29" s="7">
        <f t="shared" si="0"/>
        <v>11078259</v>
      </c>
      <c r="P29" s="47"/>
    </row>
    <row r="30" spans="1:16">
      <c r="A30" s="42"/>
      <c r="C30" s="5" t="s">
        <v>113</v>
      </c>
      <c r="D30" s="58">
        <v>688254</v>
      </c>
      <c r="E30" s="58">
        <v>454698</v>
      </c>
      <c r="F30" s="96">
        <v>11559</v>
      </c>
      <c r="G30" s="58">
        <v>4029</v>
      </c>
      <c r="H30" s="58">
        <v>84505</v>
      </c>
      <c r="I30" s="58">
        <v>19930</v>
      </c>
      <c r="J30" s="60">
        <v>10135</v>
      </c>
      <c r="K30" s="60">
        <v>1173</v>
      </c>
      <c r="L30" s="60">
        <v>0</v>
      </c>
      <c r="M30" s="60">
        <v>0</v>
      </c>
      <c r="N30" s="7">
        <f t="shared" si="0"/>
        <v>1274283</v>
      </c>
      <c r="P30" s="47"/>
    </row>
    <row r="31" spans="1:16">
      <c r="A31" s="42"/>
      <c r="C31" s="5" t="s">
        <v>32</v>
      </c>
      <c r="D31" s="58">
        <v>1587456</v>
      </c>
      <c r="E31" s="58">
        <v>1048761</v>
      </c>
      <c r="F31" s="96">
        <v>26660</v>
      </c>
      <c r="G31" s="58">
        <v>9294</v>
      </c>
      <c r="H31" s="58">
        <v>194912</v>
      </c>
      <c r="I31" s="58">
        <v>69269</v>
      </c>
      <c r="J31" s="60">
        <v>35225</v>
      </c>
      <c r="K31" s="60">
        <v>2707</v>
      </c>
      <c r="L31" s="60">
        <v>0</v>
      </c>
      <c r="M31" s="60">
        <v>0</v>
      </c>
      <c r="N31" s="7">
        <f t="shared" si="0"/>
        <v>2974284</v>
      </c>
      <c r="P31" s="47"/>
    </row>
    <row r="32" spans="1:16">
      <c r="A32" s="42"/>
      <c r="C32" s="5" t="s">
        <v>33</v>
      </c>
      <c r="D32" s="58">
        <v>1498133</v>
      </c>
      <c r="E32" s="58">
        <v>989749</v>
      </c>
      <c r="F32" s="96">
        <v>25160</v>
      </c>
      <c r="G32" s="58">
        <v>8771</v>
      </c>
      <c r="H32" s="58">
        <v>183945</v>
      </c>
      <c r="I32" s="58">
        <v>49625</v>
      </c>
      <c r="J32" s="60">
        <v>25236</v>
      </c>
      <c r="K32" s="60">
        <v>2554</v>
      </c>
      <c r="L32" s="60">
        <v>218050</v>
      </c>
      <c r="M32" s="60">
        <v>0</v>
      </c>
      <c r="N32" s="7">
        <f t="shared" si="0"/>
        <v>3001223</v>
      </c>
      <c r="P32" s="47"/>
    </row>
    <row r="33" spans="1:16">
      <c r="A33" s="42"/>
      <c r="C33" s="5" t="s">
        <v>34</v>
      </c>
      <c r="D33" s="58">
        <v>2914039</v>
      </c>
      <c r="E33" s="58">
        <v>1925174</v>
      </c>
      <c r="F33" s="96">
        <v>48939</v>
      </c>
      <c r="G33" s="58">
        <v>17060</v>
      </c>
      <c r="H33" s="58">
        <v>357793</v>
      </c>
      <c r="I33" s="58">
        <v>170194</v>
      </c>
      <c r="J33" s="60">
        <v>86549</v>
      </c>
      <c r="K33" s="60">
        <v>4968</v>
      </c>
      <c r="L33" s="60">
        <v>0</v>
      </c>
      <c r="M33" s="60">
        <v>245758</v>
      </c>
      <c r="N33" s="7">
        <f t="shared" si="0"/>
        <v>5770474</v>
      </c>
      <c r="P33" s="47"/>
    </row>
    <row r="34" spans="1:16">
      <c r="A34" s="42"/>
      <c r="C34" s="5" t="s">
        <v>114</v>
      </c>
      <c r="D34" s="58">
        <v>980118</v>
      </c>
      <c r="E34" s="58">
        <v>647520</v>
      </c>
      <c r="F34" s="96">
        <v>16460</v>
      </c>
      <c r="G34" s="58">
        <v>5738</v>
      </c>
      <c r="H34" s="58">
        <v>120341</v>
      </c>
      <c r="I34" s="58">
        <v>45210</v>
      </c>
      <c r="J34" s="60">
        <v>22991</v>
      </c>
      <c r="K34" s="60">
        <v>1671</v>
      </c>
      <c r="L34" s="60">
        <v>0</v>
      </c>
      <c r="M34" s="60">
        <v>0</v>
      </c>
      <c r="N34" s="7">
        <f t="shared" si="0"/>
        <v>1840049</v>
      </c>
      <c r="P34" s="47"/>
    </row>
    <row r="35" spans="1:16">
      <c r="A35" s="42"/>
      <c r="C35" s="5" t="s">
        <v>36</v>
      </c>
      <c r="D35" s="58">
        <v>4359564</v>
      </c>
      <c r="E35" s="58">
        <v>2880168</v>
      </c>
      <c r="F35" s="96">
        <v>73215</v>
      </c>
      <c r="G35" s="58">
        <v>25523</v>
      </c>
      <c r="H35" s="58">
        <v>535277</v>
      </c>
      <c r="I35" s="58">
        <v>100333</v>
      </c>
      <c r="J35" s="60">
        <v>51023</v>
      </c>
      <c r="K35" s="60">
        <v>7433</v>
      </c>
      <c r="L35" s="60">
        <v>0</v>
      </c>
      <c r="M35" s="60">
        <v>1491885</v>
      </c>
      <c r="N35" s="7">
        <f t="shared" si="0"/>
        <v>9524421</v>
      </c>
      <c r="P35" s="47"/>
    </row>
    <row r="36" spans="1:16">
      <c r="A36" s="42"/>
      <c r="C36" s="5" t="s">
        <v>37</v>
      </c>
      <c r="D36" s="58">
        <v>643016</v>
      </c>
      <c r="E36" s="58">
        <v>424812</v>
      </c>
      <c r="F36" s="96">
        <v>10799</v>
      </c>
      <c r="G36" s="58">
        <v>3765</v>
      </c>
      <c r="H36" s="58">
        <v>78951</v>
      </c>
      <c r="I36" s="58">
        <v>15081</v>
      </c>
      <c r="J36" s="60">
        <v>7669</v>
      </c>
      <c r="K36" s="60">
        <v>1096</v>
      </c>
      <c r="L36" s="60">
        <v>0</v>
      </c>
      <c r="M36" s="60">
        <v>0</v>
      </c>
      <c r="N36" s="7">
        <f t="shared" si="0"/>
        <v>1185189</v>
      </c>
      <c r="P36" s="47"/>
    </row>
    <row r="37" spans="1:16">
      <c r="A37" s="42"/>
      <c r="C37" s="5" t="s">
        <v>38</v>
      </c>
      <c r="D37" s="58">
        <v>459182</v>
      </c>
      <c r="E37" s="58">
        <v>303361</v>
      </c>
      <c r="F37" s="96">
        <v>7712</v>
      </c>
      <c r="G37" s="58">
        <v>2688</v>
      </c>
      <c r="H37" s="58">
        <v>56380</v>
      </c>
      <c r="I37" s="58">
        <v>11995</v>
      </c>
      <c r="J37" s="60">
        <v>6100</v>
      </c>
      <c r="K37" s="60">
        <v>783</v>
      </c>
      <c r="L37" s="60">
        <v>0</v>
      </c>
      <c r="M37" s="60">
        <v>0</v>
      </c>
      <c r="N37" s="7">
        <f t="shared" si="0"/>
        <v>848201</v>
      </c>
      <c r="P37" s="47"/>
    </row>
    <row r="38" spans="1:16">
      <c r="A38" s="42"/>
      <c r="C38" s="5" t="s">
        <v>39</v>
      </c>
      <c r="D38" s="58">
        <v>1752689</v>
      </c>
      <c r="E38" s="58">
        <v>1157923</v>
      </c>
      <c r="F38" s="96">
        <v>29435</v>
      </c>
      <c r="G38" s="58">
        <v>10261</v>
      </c>
      <c r="H38" s="58">
        <v>215199</v>
      </c>
      <c r="I38" s="58">
        <v>81183</v>
      </c>
      <c r="J38" s="60">
        <v>41285</v>
      </c>
      <c r="K38" s="60">
        <v>2988</v>
      </c>
      <c r="L38" s="60">
        <v>113108</v>
      </c>
      <c r="M38" s="60">
        <v>0</v>
      </c>
      <c r="N38" s="7">
        <f t="shared" si="0"/>
        <v>3404071</v>
      </c>
      <c r="P38" s="47"/>
    </row>
    <row r="39" spans="1:16">
      <c r="A39" s="42"/>
      <c r="C39" s="5" t="s">
        <v>40</v>
      </c>
      <c r="D39" s="58">
        <v>410488</v>
      </c>
      <c r="E39" s="58">
        <v>271191</v>
      </c>
      <c r="F39" s="96">
        <v>6894</v>
      </c>
      <c r="G39" s="58">
        <v>2403</v>
      </c>
      <c r="H39" s="58">
        <v>50401</v>
      </c>
      <c r="I39" s="58">
        <v>11352</v>
      </c>
      <c r="J39" s="60">
        <v>5773</v>
      </c>
      <c r="K39" s="60">
        <v>700</v>
      </c>
      <c r="L39" s="60">
        <v>0</v>
      </c>
      <c r="M39" s="60">
        <v>0</v>
      </c>
      <c r="N39" s="7">
        <f t="shared" si="0"/>
        <v>759202</v>
      </c>
      <c r="P39" s="47"/>
    </row>
    <row r="40" spans="1:16">
      <c r="A40" s="42"/>
      <c r="C40" s="5" t="s">
        <v>41</v>
      </c>
      <c r="D40" s="58">
        <v>1246880</v>
      </c>
      <c r="E40" s="58">
        <v>823758</v>
      </c>
      <c r="F40" s="96">
        <v>20940</v>
      </c>
      <c r="G40" s="58">
        <v>7300</v>
      </c>
      <c r="H40" s="58">
        <v>153095</v>
      </c>
      <c r="I40" s="58">
        <v>37571</v>
      </c>
      <c r="J40" s="60">
        <v>19106</v>
      </c>
      <c r="K40" s="60">
        <v>2126</v>
      </c>
      <c r="L40" s="60">
        <v>281</v>
      </c>
      <c r="M40" s="60">
        <v>0</v>
      </c>
      <c r="N40" s="7">
        <f t="shared" si="0"/>
        <v>2311057</v>
      </c>
      <c r="P40" s="47"/>
    </row>
    <row r="41" spans="1:16">
      <c r="A41" s="42"/>
      <c r="C41" s="5" t="s">
        <v>42</v>
      </c>
      <c r="D41" s="58">
        <v>1211837</v>
      </c>
      <c r="E41" s="58">
        <v>800606</v>
      </c>
      <c r="F41" s="96">
        <v>20352</v>
      </c>
      <c r="G41" s="58">
        <v>7095</v>
      </c>
      <c r="H41" s="58">
        <v>148792</v>
      </c>
      <c r="I41" s="58">
        <v>48271</v>
      </c>
      <c r="J41" s="60">
        <v>24547</v>
      </c>
      <c r="K41" s="60">
        <v>2066</v>
      </c>
      <c r="L41" s="60">
        <v>0</v>
      </c>
      <c r="M41" s="60">
        <v>0</v>
      </c>
      <c r="N41" s="7">
        <f t="shared" si="0"/>
        <v>2263566</v>
      </c>
      <c r="P41" s="47"/>
    </row>
    <row r="42" spans="1:16">
      <c r="A42" s="42"/>
      <c r="C42" s="5" t="s">
        <v>115</v>
      </c>
      <c r="D42" s="58">
        <v>681188</v>
      </c>
      <c r="E42" s="58">
        <v>450030</v>
      </c>
      <c r="F42" s="96">
        <v>11440</v>
      </c>
      <c r="G42" s="58">
        <v>3988</v>
      </c>
      <c r="H42" s="58">
        <v>83638</v>
      </c>
      <c r="I42" s="58">
        <v>19999</v>
      </c>
      <c r="J42" s="60">
        <v>10170</v>
      </c>
      <c r="K42" s="60">
        <v>1161</v>
      </c>
      <c r="L42" s="60">
        <v>42722</v>
      </c>
      <c r="M42" s="60">
        <v>0</v>
      </c>
      <c r="N42" s="7">
        <f t="shared" si="0"/>
        <v>1304336</v>
      </c>
      <c r="P42" s="47"/>
    </row>
    <row r="43" spans="1:16">
      <c r="A43" s="42"/>
      <c r="C43" s="5" t="s">
        <v>116</v>
      </c>
      <c r="D43" s="58">
        <v>2929201</v>
      </c>
      <c r="E43" s="58">
        <v>1935191</v>
      </c>
      <c r="F43" s="96">
        <v>49193</v>
      </c>
      <c r="G43" s="58">
        <v>17149</v>
      </c>
      <c r="H43" s="58">
        <v>359654</v>
      </c>
      <c r="I43" s="58">
        <v>106868</v>
      </c>
      <c r="J43" s="60">
        <v>54346</v>
      </c>
      <c r="K43" s="60">
        <v>4994</v>
      </c>
      <c r="L43" s="60">
        <v>175081</v>
      </c>
      <c r="M43" s="60">
        <v>0</v>
      </c>
      <c r="N43" s="7">
        <f t="shared" si="0"/>
        <v>5631677</v>
      </c>
      <c r="P43" s="47"/>
    </row>
    <row r="44" spans="1:16">
      <c r="A44" s="42"/>
      <c r="C44" s="5" t="s">
        <v>117</v>
      </c>
      <c r="D44" s="58">
        <v>1168858</v>
      </c>
      <c r="E44" s="58">
        <v>772212</v>
      </c>
      <c r="F44" s="96">
        <v>19630</v>
      </c>
      <c r="G44" s="58">
        <v>6843</v>
      </c>
      <c r="H44" s="58">
        <v>143515</v>
      </c>
      <c r="I44" s="58">
        <v>55299</v>
      </c>
      <c r="J44" s="60">
        <v>28122</v>
      </c>
      <c r="K44" s="60">
        <v>1993</v>
      </c>
      <c r="L44" s="60">
        <v>0</v>
      </c>
      <c r="M44" s="60">
        <v>0</v>
      </c>
      <c r="N44" s="7">
        <f t="shared" si="0"/>
        <v>2196472</v>
      </c>
      <c r="P44" s="47"/>
    </row>
    <row r="45" spans="1:16">
      <c r="A45" s="42"/>
      <c r="C45" s="5" t="s">
        <v>46</v>
      </c>
      <c r="D45" s="58">
        <v>2818755</v>
      </c>
      <c r="E45" s="58">
        <v>1862225</v>
      </c>
      <c r="F45" s="96">
        <v>47339</v>
      </c>
      <c r="G45" s="58">
        <v>16502</v>
      </c>
      <c r="H45" s="58">
        <v>346093</v>
      </c>
      <c r="I45" s="58">
        <v>145375</v>
      </c>
      <c r="J45" s="60">
        <v>73929</v>
      </c>
      <c r="K45" s="60">
        <v>4806</v>
      </c>
      <c r="L45" s="60">
        <v>0</v>
      </c>
      <c r="M45" s="60">
        <v>0</v>
      </c>
      <c r="N45" s="7">
        <f t="shared" si="0"/>
        <v>5315024</v>
      </c>
      <c r="P45" s="47"/>
    </row>
    <row r="46" spans="1:16">
      <c r="A46" s="42"/>
      <c r="C46" s="5" t="s">
        <v>47</v>
      </c>
      <c r="D46" s="58">
        <v>1259665</v>
      </c>
      <c r="E46" s="58">
        <v>832204</v>
      </c>
      <c r="F46" s="96">
        <v>21155</v>
      </c>
      <c r="G46" s="58">
        <v>7375</v>
      </c>
      <c r="H46" s="58">
        <v>154665</v>
      </c>
      <c r="I46" s="58">
        <v>59665</v>
      </c>
      <c r="J46" s="60">
        <v>30342</v>
      </c>
      <c r="K46" s="60">
        <v>2148</v>
      </c>
      <c r="L46" s="60">
        <v>276005</v>
      </c>
      <c r="M46" s="60">
        <v>0</v>
      </c>
      <c r="N46" s="7">
        <f t="shared" si="0"/>
        <v>2643224</v>
      </c>
      <c r="P46" s="47"/>
    </row>
    <row r="47" spans="1:16">
      <c r="A47" s="42"/>
      <c r="C47" s="5" t="s">
        <v>48</v>
      </c>
      <c r="D47" s="58">
        <v>4897801</v>
      </c>
      <c r="E47" s="58">
        <v>3235757</v>
      </c>
      <c r="F47" s="96">
        <v>82254</v>
      </c>
      <c r="G47" s="58">
        <v>28674</v>
      </c>
      <c r="H47" s="58">
        <v>601364</v>
      </c>
      <c r="I47" s="58">
        <v>241598</v>
      </c>
      <c r="J47" s="60">
        <v>122861</v>
      </c>
      <c r="K47" s="60">
        <v>8351</v>
      </c>
      <c r="L47" s="60">
        <v>0</v>
      </c>
      <c r="M47" s="60">
        <v>0</v>
      </c>
      <c r="N47" s="7">
        <f t="shared" si="0"/>
        <v>9218660</v>
      </c>
      <c r="P47" s="47"/>
    </row>
    <row r="48" spans="1:16">
      <c r="A48" s="42"/>
      <c r="C48" s="5" t="s">
        <v>118</v>
      </c>
      <c r="D48" s="58">
        <v>4472341</v>
      </c>
      <c r="E48" s="58">
        <v>2954674</v>
      </c>
      <c r="F48" s="96">
        <v>75109</v>
      </c>
      <c r="G48" s="58">
        <v>26183</v>
      </c>
      <c r="H48" s="58">
        <v>549125</v>
      </c>
      <c r="I48" s="58">
        <v>217084</v>
      </c>
      <c r="J48" s="60">
        <v>110395</v>
      </c>
      <c r="K48" s="60">
        <v>7625</v>
      </c>
      <c r="L48" s="60">
        <v>3032312</v>
      </c>
      <c r="M48" s="60">
        <v>0</v>
      </c>
      <c r="N48" s="7">
        <f t="shared" si="0"/>
        <v>11444848</v>
      </c>
      <c r="P48" s="47"/>
    </row>
    <row r="49" spans="1:16">
      <c r="A49" s="42"/>
      <c r="C49" s="5" t="s">
        <v>119</v>
      </c>
      <c r="D49" s="58">
        <v>1708428</v>
      </c>
      <c r="E49" s="58">
        <v>1128681</v>
      </c>
      <c r="F49" s="96">
        <v>28692</v>
      </c>
      <c r="G49" s="58">
        <v>10002</v>
      </c>
      <c r="H49" s="58">
        <v>209765</v>
      </c>
      <c r="I49" s="58">
        <v>76002</v>
      </c>
      <c r="J49" s="60">
        <v>38650</v>
      </c>
      <c r="K49" s="60">
        <v>2913</v>
      </c>
      <c r="L49" s="60">
        <v>0</v>
      </c>
      <c r="M49" s="60">
        <v>0</v>
      </c>
      <c r="N49" s="7">
        <f t="shared" si="0"/>
        <v>3203133</v>
      </c>
      <c r="P49" s="47"/>
    </row>
    <row r="50" spans="1:16">
      <c r="A50" s="42"/>
      <c r="C50" s="5" t="s">
        <v>120</v>
      </c>
      <c r="D50" s="58">
        <v>428829</v>
      </c>
      <c r="E50" s="58">
        <v>283308</v>
      </c>
      <c r="F50" s="96">
        <v>7202</v>
      </c>
      <c r="G50" s="58">
        <v>2511</v>
      </c>
      <c r="H50" s="58">
        <v>52652</v>
      </c>
      <c r="I50" s="58">
        <v>12381</v>
      </c>
      <c r="J50" s="60">
        <v>6296</v>
      </c>
      <c r="K50" s="60">
        <v>731</v>
      </c>
      <c r="L50" s="60">
        <v>23071</v>
      </c>
      <c r="M50" s="60">
        <v>0</v>
      </c>
      <c r="N50" s="7">
        <f t="shared" si="0"/>
        <v>816981</v>
      </c>
      <c r="P50" s="47"/>
    </row>
    <row r="51" spans="1:16">
      <c r="A51" s="42"/>
      <c r="C51" s="5" t="s">
        <v>52</v>
      </c>
      <c r="D51" s="58">
        <v>4812657</v>
      </c>
      <c r="E51" s="58">
        <v>3179505</v>
      </c>
      <c r="F51" s="96">
        <v>80824</v>
      </c>
      <c r="G51" s="58">
        <v>28176</v>
      </c>
      <c r="H51" s="58">
        <v>590909</v>
      </c>
      <c r="I51" s="58">
        <v>219351</v>
      </c>
      <c r="J51" s="60">
        <v>111548</v>
      </c>
      <c r="K51" s="60">
        <v>8205</v>
      </c>
      <c r="L51" s="60">
        <v>0</v>
      </c>
      <c r="M51" s="60">
        <v>0</v>
      </c>
      <c r="N51" s="7">
        <f t="shared" si="0"/>
        <v>9031175</v>
      </c>
      <c r="P51" s="47"/>
    </row>
    <row r="52" spans="1:16">
      <c r="A52" s="42"/>
      <c r="C52" s="5" t="s">
        <v>121</v>
      </c>
      <c r="D52" s="58">
        <v>282953</v>
      </c>
      <c r="E52" s="58">
        <v>186934</v>
      </c>
      <c r="F52" s="96">
        <v>4752</v>
      </c>
      <c r="G52" s="58">
        <v>1657</v>
      </c>
      <c r="H52" s="58">
        <v>34742</v>
      </c>
      <c r="I52" s="58">
        <v>7033</v>
      </c>
      <c r="J52" s="60">
        <v>3576</v>
      </c>
      <c r="K52" s="60">
        <v>482</v>
      </c>
      <c r="L52" s="60">
        <v>0</v>
      </c>
      <c r="M52" s="60">
        <v>0</v>
      </c>
      <c r="N52" s="7">
        <f t="shared" si="0"/>
        <v>522129</v>
      </c>
      <c r="P52" s="47"/>
    </row>
    <row r="53" spans="1:16">
      <c r="A53" s="42"/>
      <c r="C53" s="5" t="s">
        <v>54</v>
      </c>
      <c r="D53" s="58">
        <v>1319814</v>
      </c>
      <c r="E53" s="58">
        <v>871942</v>
      </c>
      <c r="F53" s="96">
        <v>22165</v>
      </c>
      <c r="G53" s="58">
        <v>7727</v>
      </c>
      <c r="H53" s="58">
        <v>162050</v>
      </c>
      <c r="I53" s="58">
        <v>58006</v>
      </c>
      <c r="J53" s="60">
        <v>29498</v>
      </c>
      <c r="K53" s="60">
        <v>2250</v>
      </c>
      <c r="L53" s="60">
        <v>139562</v>
      </c>
      <c r="M53" s="60">
        <v>0</v>
      </c>
      <c r="N53" s="7">
        <f t="shared" si="0"/>
        <v>2613014</v>
      </c>
      <c r="P53" s="47"/>
    </row>
    <row r="54" spans="1:16">
      <c r="A54" s="42"/>
      <c r="C54" s="5" t="s">
        <v>122</v>
      </c>
      <c r="D54" s="58">
        <v>936536</v>
      </c>
      <c r="E54" s="58">
        <v>618727</v>
      </c>
      <c r="F54" s="96">
        <v>15728</v>
      </c>
      <c r="G54" s="58">
        <v>5483</v>
      </c>
      <c r="H54" s="58">
        <v>114990</v>
      </c>
      <c r="I54" s="58">
        <v>32655</v>
      </c>
      <c r="J54" s="60">
        <v>16607</v>
      </c>
      <c r="K54" s="60">
        <v>1597</v>
      </c>
      <c r="L54" s="60">
        <v>17764</v>
      </c>
      <c r="M54" s="60">
        <v>0</v>
      </c>
      <c r="N54" s="7">
        <f t="shared" si="0"/>
        <v>1760087</v>
      </c>
      <c r="P54" s="47"/>
    </row>
    <row r="55" spans="1:16">
      <c r="A55" s="42"/>
      <c r="C55" s="5" t="s">
        <v>56</v>
      </c>
      <c r="D55" s="58">
        <v>894350</v>
      </c>
      <c r="E55" s="58">
        <v>590857</v>
      </c>
      <c r="F55" s="96">
        <v>15020</v>
      </c>
      <c r="G55" s="58">
        <v>5236</v>
      </c>
      <c r="H55" s="58">
        <v>109811</v>
      </c>
      <c r="I55" s="58">
        <v>27594</v>
      </c>
      <c r="J55" s="60">
        <v>14033</v>
      </c>
      <c r="K55" s="60">
        <v>1525</v>
      </c>
      <c r="L55" s="60">
        <v>79357</v>
      </c>
      <c r="M55" s="60">
        <v>82168</v>
      </c>
      <c r="N55" s="7">
        <f t="shared" si="0"/>
        <v>1819951</v>
      </c>
      <c r="P55" s="47"/>
    </row>
    <row r="56" spans="1:16">
      <c r="A56" s="42"/>
      <c r="C56" s="5" t="s">
        <v>152</v>
      </c>
      <c r="D56" s="58">
        <v>711247</v>
      </c>
      <c r="E56" s="58">
        <v>469889</v>
      </c>
      <c r="F56" s="96">
        <v>11945</v>
      </c>
      <c r="G56" s="58">
        <v>4164</v>
      </c>
      <c r="H56" s="58">
        <v>87329</v>
      </c>
      <c r="I56" s="58">
        <v>22425</v>
      </c>
      <c r="J56" s="60">
        <v>11404</v>
      </c>
      <c r="K56" s="60">
        <v>1213</v>
      </c>
      <c r="L56" s="60">
        <v>0</v>
      </c>
      <c r="M56" s="60">
        <v>0</v>
      </c>
      <c r="N56" s="7">
        <f t="shared" si="0"/>
        <v>1319616</v>
      </c>
      <c r="P56" s="47"/>
    </row>
    <row r="57" spans="1:16">
      <c r="A57" s="42"/>
      <c r="C57" s="5" t="s">
        <v>124</v>
      </c>
      <c r="D57" s="58">
        <v>2378389</v>
      </c>
      <c r="E57" s="58">
        <v>1571294</v>
      </c>
      <c r="F57" s="96">
        <v>39943</v>
      </c>
      <c r="G57" s="58">
        <v>13924</v>
      </c>
      <c r="H57" s="58">
        <v>292024</v>
      </c>
      <c r="I57" s="58">
        <v>98143</v>
      </c>
      <c r="J57" s="60">
        <v>49909</v>
      </c>
      <c r="K57" s="60">
        <v>4055</v>
      </c>
      <c r="L57" s="60">
        <v>286573</v>
      </c>
      <c r="M57" s="60">
        <v>0</v>
      </c>
      <c r="N57" s="7">
        <f t="shared" si="0"/>
        <v>4734254</v>
      </c>
      <c r="P57" s="47"/>
    </row>
    <row r="58" spans="1:16">
      <c r="A58" s="42"/>
      <c r="C58" s="5" t="s">
        <v>83</v>
      </c>
      <c r="D58" s="58">
        <v>1167612</v>
      </c>
      <c r="E58" s="58">
        <v>771389</v>
      </c>
      <c r="F58" s="96">
        <v>19609</v>
      </c>
      <c r="G58" s="58">
        <v>6836</v>
      </c>
      <c r="H58" s="58">
        <v>143363</v>
      </c>
      <c r="I58" s="58">
        <v>65567</v>
      </c>
      <c r="J58" s="60">
        <v>33343</v>
      </c>
      <c r="K58" s="60">
        <v>1991</v>
      </c>
      <c r="L58" s="60">
        <v>0</v>
      </c>
      <c r="M58" s="60">
        <v>0</v>
      </c>
      <c r="N58" s="7">
        <f t="shared" si="0"/>
        <v>2209710</v>
      </c>
      <c r="P58" s="47"/>
    </row>
    <row r="59" spans="1:16">
      <c r="A59" s="42"/>
      <c r="C59" s="5" t="s">
        <v>125</v>
      </c>
      <c r="D59" s="58">
        <v>449541</v>
      </c>
      <c r="E59" s="58">
        <v>296992</v>
      </c>
      <c r="F59" s="96">
        <v>7550</v>
      </c>
      <c r="G59" s="58">
        <v>2632</v>
      </c>
      <c r="H59" s="58">
        <v>55195</v>
      </c>
      <c r="I59" s="58">
        <v>14116</v>
      </c>
      <c r="J59" s="60">
        <v>7178</v>
      </c>
      <c r="K59" s="60">
        <v>766</v>
      </c>
      <c r="L59" s="60">
        <v>0</v>
      </c>
      <c r="M59" s="60">
        <v>0</v>
      </c>
      <c r="N59" s="7">
        <f t="shared" si="0"/>
        <v>833970</v>
      </c>
      <c r="P59" s="47"/>
    </row>
    <row r="60" spans="1:16">
      <c r="A60" s="42"/>
      <c r="C60" s="5" t="s">
        <v>126</v>
      </c>
      <c r="D60" s="58">
        <v>4022908</v>
      </c>
      <c r="E60" s="58">
        <v>2657754</v>
      </c>
      <c r="F60" s="96">
        <v>67561</v>
      </c>
      <c r="G60" s="58">
        <v>23552</v>
      </c>
      <c r="H60" s="58">
        <v>493942</v>
      </c>
      <c r="I60" s="58">
        <v>132180</v>
      </c>
      <c r="J60" s="60">
        <v>67218</v>
      </c>
      <c r="K60" s="60">
        <v>6859</v>
      </c>
      <c r="L60" s="60">
        <v>434039</v>
      </c>
      <c r="M60" s="60">
        <v>0</v>
      </c>
      <c r="N60" s="7">
        <f t="shared" si="0"/>
        <v>7906013</v>
      </c>
      <c r="P60" s="47"/>
    </row>
    <row r="61" spans="1:16">
      <c r="A61" s="42"/>
      <c r="C61" s="5" t="s">
        <v>60</v>
      </c>
      <c r="D61" s="58">
        <v>796420</v>
      </c>
      <c r="E61" s="58">
        <v>526159</v>
      </c>
      <c r="F61" s="96">
        <v>13375</v>
      </c>
      <c r="G61" s="58">
        <v>4663</v>
      </c>
      <c r="H61" s="58">
        <v>97787</v>
      </c>
      <c r="I61" s="58">
        <v>35660</v>
      </c>
      <c r="J61" s="60">
        <v>18134</v>
      </c>
      <c r="K61" s="60">
        <v>1358</v>
      </c>
      <c r="L61" s="60">
        <v>11097</v>
      </c>
      <c r="M61" s="60">
        <v>0</v>
      </c>
      <c r="N61" s="7">
        <f t="shared" si="0"/>
        <v>1504653</v>
      </c>
      <c r="P61" s="47"/>
    </row>
    <row r="62" spans="1:16">
      <c r="A62" s="42"/>
      <c r="C62" s="5" t="s">
        <v>61</v>
      </c>
      <c r="D62" s="58">
        <v>3334814</v>
      </c>
      <c r="E62" s="58">
        <v>2203162</v>
      </c>
      <c r="F62" s="96">
        <v>56005</v>
      </c>
      <c r="G62" s="58">
        <v>19524</v>
      </c>
      <c r="H62" s="58">
        <v>409457</v>
      </c>
      <c r="I62" s="58">
        <v>128591</v>
      </c>
      <c r="J62" s="60">
        <v>65393</v>
      </c>
      <c r="K62" s="60">
        <v>5686</v>
      </c>
      <c r="L62" s="60">
        <v>473366</v>
      </c>
      <c r="M62" s="60">
        <v>0</v>
      </c>
      <c r="N62" s="7">
        <f t="shared" si="0"/>
        <v>6695998</v>
      </c>
      <c r="P62" s="47"/>
    </row>
    <row r="63" spans="1:16">
      <c r="A63" s="42"/>
      <c r="C63" s="5" t="s">
        <v>127</v>
      </c>
      <c r="D63" s="58">
        <v>1373184</v>
      </c>
      <c r="E63" s="58">
        <v>907201</v>
      </c>
      <c r="F63" s="96">
        <v>23061</v>
      </c>
      <c r="G63" s="58">
        <v>8039</v>
      </c>
      <c r="H63" s="58">
        <v>168603</v>
      </c>
      <c r="I63" s="58">
        <v>65939</v>
      </c>
      <c r="J63" s="60">
        <v>33532</v>
      </c>
      <c r="K63" s="60">
        <v>2341</v>
      </c>
      <c r="L63" s="60">
        <v>0</v>
      </c>
      <c r="M63" s="60">
        <v>0</v>
      </c>
      <c r="N63" s="7">
        <f t="shared" si="0"/>
        <v>2581900</v>
      </c>
      <c r="P63" s="47"/>
    </row>
    <row r="64" spans="1:16">
      <c r="A64" s="42"/>
      <c r="C64" s="5" t="s">
        <v>128</v>
      </c>
      <c r="D64" s="58">
        <v>966812</v>
      </c>
      <c r="E64" s="58">
        <v>638729</v>
      </c>
      <c r="F64" s="96">
        <v>16237</v>
      </c>
      <c r="G64" s="58">
        <v>5660</v>
      </c>
      <c r="H64" s="58">
        <v>118707</v>
      </c>
      <c r="I64" s="58">
        <v>45096</v>
      </c>
      <c r="J64" s="60">
        <v>22933</v>
      </c>
      <c r="K64" s="60">
        <v>1648</v>
      </c>
      <c r="L64" s="60">
        <v>0</v>
      </c>
      <c r="M64" s="60">
        <v>64059</v>
      </c>
      <c r="N64" s="7">
        <f t="shared" si="0"/>
        <v>1879881</v>
      </c>
      <c r="P64" s="47"/>
    </row>
    <row r="65" spans="1:16">
      <c r="A65" s="42"/>
      <c r="C65" s="5" t="s">
        <v>64</v>
      </c>
      <c r="D65" s="58">
        <v>1323651</v>
      </c>
      <c r="E65" s="58">
        <v>874477</v>
      </c>
      <c r="F65" s="96">
        <v>22230</v>
      </c>
      <c r="G65" s="58">
        <v>7749</v>
      </c>
      <c r="H65" s="58">
        <v>162521</v>
      </c>
      <c r="I65" s="58">
        <v>65102</v>
      </c>
      <c r="J65" s="60">
        <v>33106</v>
      </c>
      <c r="K65" s="60">
        <v>2257</v>
      </c>
      <c r="L65" s="60">
        <v>0</v>
      </c>
      <c r="M65" s="60">
        <v>0</v>
      </c>
      <c r="N65" s="7">
        <f t="shared" si="0"/>
        <v>2491093</v>
      </c>
      <c r="P65" s="47"/>
    </row>
    <row r="66" spans="1:16">
      <c r="A66" s="42"/>
      <c r="C66" s="5" t="s">
        <v>65</v>
      </c>
      <c r="D66" s="58">
        <v>2589483</v>
      </c>
      <c r="E66" s="58">
        <v>1710755</v>
      </c>
      <c r="F66" s="96">
        <v>43488</v>
      </c>
      <c r="G66" s="58">
        <v>15160</v>
      </c>
      <c r="H66" s="58">
        <v>317943</v>
      </c>
      <c r="I66" s="58">
        <v>111372</v>
      </c>
      <c r="J66" s="60">
        <v>56637</v>
      </c>
      <c r="K66" s="60">
        <v>4415</v>
      </c>
      <c r="L66" s="60">
        <v>0</v>
      </c>
      <c r="M66" s="60">
        <v>0</v>
      </c>
      <c r="N66" s="7">
        <f t="shared" si="0"/>
        <v>4849253</v>
      </c>
      <c r="P66" s="47"/>
    </row>
    <row r="67" spans="1:16" ht="13.5" thickBot="1">
      <c r="A67" s="42"/>
      <c r="C67" s="5" t="s">
        <v>66</v>
      </c>
      <c r="D67" s="58">
        <v>12052334</v>
      </c>
      <c r="E67" s="58">
        <v>7962434</v>
      </c>
      <c r="F67" s="96">
        <v>202409</v>
      </c>
      <c r="G67" s="58">
        <v>70560</v>
      </c>
      <c r="H67" s="58">
        <v>1479814</v>
      </c>
      <c r="I67" s="58">
        <v>525086</v>
      </c>
      <c r="J67" s="60">
        <v>267024</v>
      </c>
      <c r="K67" s="60">
        <v>20549</v>
      </c>
      <c r="L67" s="60">
        <v>1874748</v>
      </c>
      <c r="M67" s="60">
        <v>0</v>
      </c>
      <c r="N67" s="7">
        <f t="shared" si="0"/>
        <v>24454958</v>
      </c>
      <c r="P67" s="47"/>
    </row>
    <row r="68" spans="1:16" ht="15.75" customHeight="1">
      <c r="A68" s="42"/>
      <c r="C68" s="8" t="s">
        <v>67</v>
      </c>
      <c r="D68" s="59">
        <f>SUM(D10:D67)</f>
        <v>132228153</v>
      </c>
      <c r="E68" s="59">
        <f t="shared" ref="E68:M68" si="1">SUM(E10:E67)</f>
        <v>87357183</v>
      </c>
      <c r="F68" s="59">
        <f t="shared" si="1"/>
        <v>2220658</v>
      </c>
      <c r="G68" s="59">
        <f t="shared" si="1"/>
        <v>774129</v>
      </c>
      <c r="H68" s="59">
        <f t="shared" si="1"/>
        <v>16235286</v>
      </c>
      <c r="I68" s="59">
        <f t="shared" si="1"/>
        <v>5713402</v>
      </c>
      <c r="J68" s="59">
        <f t="shared" si="1"/>
        <v>2905467</v>
      </c>
      <c r="K68" s="59">
        <f t="shared" si="1"/>
        <v>225443</v>
      </c>
      <c r="L68" s="59">
        <f t="shared" si="1"/>
        <v>14474937</v>
      </c>
      <c r="M68" s="59">
        <f t="shared" si="1"/>
        <v>1883870</v>
      </c>
      <c r="N68" s="9">
        <f t="shared" si="0"/>
        <v>264018528</v>
      </c>
      <c r="P68" s="47"/>
    </row>
    <row r="69" spans="1:16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/>
      <c r="N69" s="11">
        <f t="shared" si="0"/>
        <v>0</v>
      </c>
      <c r="O69" s="91"/>
      <c r="P69" s="47"/>
    </row>
    <row r="70" spans="1:16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N70" s="16"/>
      <c r="P70" s="47"/>
    </row>
    <row r="71" spans="1:16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/>
      <c r="P71" s="47"/>
    </row>
    <row r="72" spans="1:16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3"/>
    </row>
    <row r="73" spans="1:16" ht="13.5" thickTop="1"/>
    <row r="74" spans="1:16">
      <c r="D74" s="65">
        <f>+D68+ABR!D68</f>
        <v>387726800</v>
      </c>
      <c r="E74" s="65">
        <f>+E68+ABR!E68</f>
        <v>163409681</v>
      </c>
      <c r="F74" s="65">
        <f>+F68+ABR!F68</f>
        <v>5065655</v>
      </c>
      <c r="G74" s="65">
        <f>+G68+ABR!G68</f>
        <v>1843861</v>
      </c>
      <c r="H74" s="65">
        <f>+H68+ABR!H68</f>
        <v>20408931</v>
      </c>
      <c r="I74" s="65">
        <f>+I68+ABR!I68</f>
        <v>11121611</v>
      </c>
      <c r="J74" s="65">
        <f>+J68+ABR!J68</f>
        <v>5679745</v>
      </c>
      <c r="K74" s="65">
        <f>+K68+ABR!K68</f>
        <v>458707</v>
      </c>
      <c r="L74" s="65">
        <f>+L68+ABR!L68</f>
        <v>38554356</v>
      </c>
      <c r="M74" s="65">
        <f>+M68+ABR!M68</f>
        <v>2285739</v>
      </c>
      <c r="N74" s="88">
        <f>+N68+ABR!N68</f>
        <v>636555086</v>
      </c>
    </row>
    <row r="75" spans="1:16">
      <c r="N75" s="88">
        <v>825788</v>
      </c>
    </row>
    <row r="76" spans="1:16">
      <c r="N76" s="88">
        <v>6862406</v>
      </c>
    </row>
    <row r="77" spans="1:16">
      <c r="N77" s="88">
        <f>+N76+N75+N74</f>
        <v>644243280</v>
      </c>
    </row>
  </sheetData>
  <mergeCells count="5">
    <mergeCell ref="C6:N6"/>
    <mergeCell ref="C2:N2"/>
    <mergeCell ref="C3:N3"/>
    <mergeCell ref="C4:N4"/>
    <mergeCell ref="C5:N5"/>
  </mergeCells>
  <phoneticPr fontId="0" type="noConversion"/>
  <printOptions horizontalCentered="1" verticalCentered="1"/>
  <pageMargins left="0" right="0" top="0" bottom="0.27559055118110237" header="0" footer="0"/>
  <pageSetup scale="55" orientation="landscape" r:id="rId1"/>
  <headerFooter alignWithMargins="0">
    <oddFooter>FEDERACION.xls&amp;RPágina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73"/>
  <sheetViews>
    <sheetView view="pageBreakPreview" topLeftCell="A49" zoomScaleNormal="75" workbookViewId="0">
      <selection activeCell="M69" sqref="M69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5.26953125" style="12" customWidth="1"/>
    <col min="5" max="5" width="17" style="1" customWidth="1"/>
    <col min="6" max="7" width="15.7265625" style="12" customWidth="1"/>
    <col min="8" max="9" width="16.453125" style="12" customWidth="1"/>
    <col min="10" max="10" width="17.453125" style="12" customWidth="1"/>
    <col min="11" max="11" width="17.54296875" style="12" customWidth="1"/>
    <col min="12" max="12" width="13.7265625" style="12" bestFit="1" customWidth="1"/>
    <col min="13" max="13" width="19.26953125" style="12" customWidth="1"/>
    <col min="14" max="14" width="4" style="1" customWidth="1"/>
    <col min="15" max="15" width="1.26953125" style="1" customWidth="1"/>
    <col min="16" max="16384" width="11.453125" style="1"/>
  </cols>
  <sheetData>
    <row r="1" spans="1:15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5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5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5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5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5" ht="15.75" customHeight="1">
      <c r="A6" s="42"/>
      <c r="C6" s="141" t="s">
        <v>159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5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5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5" ht="13.5" thickBot="1">
      <c r="A9" s="42"/>
      <c r="B9" s="1" t="s">
        <v>9</v>
      </c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</row>
    <row r="10" spans="1:15">
      <c r="A10" s="42"/>
      <c r="C10" s="5" t="s">
        <v>100</v>
      </c>
      <c r="D10" s="58" t="e">
        <f>+ENE!D10+FEB!D10+MAR!D10+ABR!D10+MAY!D10</f>
        <v>#REF!</v>
      </c>
      <c r="E10" s="58" t="e">
        <f>+ENE!E10+FEB!E10+MAR!E10+ABR!E10+MAY!E10</f>
        <v>#REF!</v>
      </c>
      <c r="F10" s="58" t="e">
        <f>+ENE!F10+FEB!F10+MAR!F10+ABR!F10+MAY!F10</f>
        <v>#REF!</v>
      </c>
      <c r="G10" s="58" t="e">
        <f>+ENE!G10+FEB!G10+MAR!G10+ABR!G10+MAY!G10</f>
        <v>#REF!</v>
      </c>
      <c r="H10" s="58" t="e">
        <f>+ENE!H10+FEB!H10+MAR!H10+ABR!H10+MAY!H10</f>
        <v>#REF!</v>
      </c>
      <c r="I10" s="58" t="e">
        <f>+ENE!I10+FEB!I10+MAR!I10+ABR!I10+MAY!I10</f>
        <v>#REF!</v>
      </c>
      <c r="J10" s="58" t="e">
        <f>+ENE!J10+FEB!J10+MAR!J10+ABR!J10+MAY!J10</f>
        <v>#REF!</v>
      </c>
      <c r="K10" s="58" t="e">
        <f>+ENE!K10+FEB!K10+MAR!K10+ABR!K10+MAY!K10</f>
        <v>#REF!</v>
      </c>
      <c r="L10" s="58" t="e">
        <f>+ENE!L10+FEB!L10+MAR!L10+ABR!L10+MAY!L10</f>
        <v>#REF!</v>
      </c>
      <c r="M10" s="7" t="e">
        <f t="shared" ref="M10:M41" si="0">SUM(D10:L10)</f>
        <v>#REF!</v>
      </c>
      <c r="O10" s="47"/>
    </row>
    <row r="11" spans="1:15">
      <c r="A11" s="42"/>
      <c r="C11" s="5" t="s">
        <v>12</v>
      </c>
      <c r="D11" s="58" t="e">
        <f>+ENE!D11+FEB!D11+MAR!D11+ABR!D11+MAY!D11</f>
        <v>#REF!</v>
      </c>
      <c r="E11" s="58" t="e">
        <f>+ENE!E11+FEB!E11+MAR!E11+ABR!E11+MAY!E11</f>
        <v>#REF!</v>
      </c>
      <c r="F11" s="58" t="e">
        <f>+ENE!F11+FEB!F11+MAR!F11+ABR!F11+MAY!F11</f>
        <v>#REF!</v>
      </c>
      <c r="G11" s="58" t="e">
        <f>+ENE!G11+FEB!G11+MAR!G11+ABR!G11+MAY!G11</f>
        <v>#REF!</v>
      </c>
      <c r="H11" s="58" t="e">
        <f>+ENE!H11+FEB!H11+MAR!H11+ABR!H11+MAY!H11</f>
        <v>#REF!</v>
      </c>
      <c r="I11" s="58" t="e">
        <f>+ENE!I11+FEB!I11+MAR!I11+ABR!I11+MAY!I11</f>
        <v>#REF!</v>
      </c>
      <c r="J11" s="58" t="e">
        <f>+ENE!J11+FEB!J11+MAR!J11+ABR!J11+MAY!J11</f>
        <v>#REF!</v>
      </c>
      <c r="K11" s="58" t="e">
        <f>+ENE!K11+FEB!K11+MAR!K11+ABR!K11+MAY!K11</f>
        <v>#REF!</v>
      </c>
      <c r="L11" s="58" t="e">
        <f>+ENE!L11+FEB!L11+MAR!L11+ABR!L11+MAY!L11</f>
        <v>#REF!</v>
      </c>
      <c r="M11" s="7" t="e">
        <f t="shared" si="0"/>
        <v>#REF!</v>
      </c>
      <c r="O11" s="47"/>
    </row>
    <row r="12" spans="1:15">
      <c r="A12" s="42"/>
      <c r="C12" s="5" t="s">
        <v>101</v>
      </c>
      <c r="D12" s="58" t="e">
        <f>+ENE!D12+FEB!D12+MAR!D12+ABR!D12+MAY!D12</f>
        <v>#REF!</v>
      </c>
      <c r="E12" s="58" t="e">
        <f>+ENE!E12+FEB!E12+MAR!E12+ABR!E12+MAY!E12</f>
        <v>#REF!</v>
      </c>
      <c r="F12" s="58" t="e">
        <f>+ENE!F12+FEB!F12+MAR!F12+ABR!F12+MAY!F12</f>
        <v>#REF!</v>
      </c>
      <c r="G12" s="58" t="e">
        <f>+ENE!G12+FEB!G12+MAR!G12+ABR!G12+MAY!G12</f>
        <v>#REF!</v>
      </c>
      <c r="H12" s="58" t="e">
        <f>+ENE!H12+FEB!H12+MAR!H12+ABR!H12+MAY!H12</f>
        <v>#REF!</v>
      </c>
      <c r="I12" s="58" t="e">
        <f>+ENE!I12+FEB!I12+MAR!I12+ABR!I12+MAY!I12</f>
        <v>#REF!</v>
      </c>
      <c r="J12" s="58" t="e">
        <f>+ENE!J12+FEB!J12+MAR!J12+ABR!J12+MAY!J12</f>
        <v>#REF!</v>
      </c>
      <c r="K12" s="58" t="e">
        <f>+ENE!K12+FEB!K12+MAR!K12+ABR!K12+MAY!K12</f>
        <v>#REF!</v>
      </c>
      <c r="L12" s="58" t="e">
        <f>+ENE!L12+FEB!L12+MAR!L12+ABR!L12+MAY!L12</f>
        <v>#REF!</v>
      </c>
      <c r="M12" s="7" t="e">
        <f t="shared" si="0"/>
        <v>#REF!</v>
      </c>
      <c r="O12" s="47"/>
    </row>
    <row r="13" spans="1:15">
      <c r="A13" s="42"/>
      <c r="C13" s="5" t="s">
        <v>102</v>
      </c>
      <c r="D13" s="58" t="e">
        <f>+ENE!D13+FEB!D13+MAR!D13+ABR!D13+MAY!D13</f>
        <v>#REF!</v>
      </c>
      <c r="E13" s="58" t="e">
        <f>+ENE!E13+FEB!E13+MAR!E13+ABR!E13+MAY!E13</f>
        <v>#REF!</v>
      </c>
      <c r="F13" s="58" t="e">
        <f>+ENE!F13+FEB!F13+MAR!F13+ABR!F13+MAY!F13</f>
        <v>#REF!</v>
      </c>
      <c r="G13" s="58" t="e">
        <f>+ENE!G13+FEB!G13+MAR!G13+ABR!G13+MAY!G13</f>
        <v>#REF!</v>
      </c>
      <c r="H13" s="58" t="e">
        <f>+ENE!H13+FEB!H13+MAR!H13+ABR!H13+MAY!H13</f>
        <v>#REF!</v>
      </c>
      <c r="I13" s="58" t="e">
        <f>+ENE!I13+FEB!I13+MAR!I13+ABR!I13+MAY!I13</f>
        <v>#REF!</v>
      </c>
      <c r="J13" s="58" t="e">
        <f>+ENE!J13+FEB!J13+MAR!J13+ABR!J13+MAY!J13</f>
        <v>#REF!</v>
      </c>
      <c r="K13" s="58" t="e">
        <f>+ENE!K13+FEB!K13+MAR!K13+ABR!K13+MAY!K13</f>
        <v>#REF!</v>
      </c>
      <c r="L13" s="58" t="e">
        <f>+ENE!L13+FEB!L13+MAR!L13+ABR!L13+MAY!L13</f>
        <v>#REF!</v>
      </c>
      <c r="M13" s="7" t="e">
        <f t="shared" si="0"/>
        <v>#REF!</v>
      </c>
      <c r="O13" s="47"/>
    </row>
    <row r="14" spans="1:15">
      <c r="A14" s="42"/>
      <c r="C14" s="5" t="s">
        <v>103</v>
      </c>
      <c r="D14" s="58" t="e">
        <f>+ENE!D14+FEB!D14+MAR!D14+ABR!D14+MAY!D14</f>
        <v>#REF!</v>
      </c>
      <c r="E14" s="58" t="e">
        <f>+ENE!E14+FEB!E14+MAR!E14+ABR!E14+MAY!E14</f>
        <v>#REF!</v>
      </c>
      <c r="F14" s="58" t="e">
        <f>+ENE!F14+FEB!F14+MAR!F14+ABR!F14+MAY!F14</f>
        <v>#REF!</v>
      </c>
      <c r="G14" s="58" t="e">
        <f>+ENE!G14+FEB!G14+MAR!G14+ABR!G14+MAY!G14</f>
        <v>#REF!</v>
      </c>
      <c r="H14" s="58" t="e">
        <f>+ENE!H14+FEB!H14+MAR!H14+ABR!H14+MAY!H14</f>
        <v>#REF!</v>
      </c>
      <c r="I14" s="58" t="e">
        <f>+ENE!I14+FEB!I14+MAR!I14+ABR!I14+MAY!I14</f>
        <v>#REF!</v>
      </c>
      <c r="J14" s="58" t="e">
        <f>+ENE!J14+FEB!J14+MAR!J14+ABR!J14+MAY!J14</f>
        <v>#REF!</v>
      </c>
      <c r="K14" s="58" t="e">
        <f>+ENE!K14+FEB!K14+MAR!K14+ABR!K14+MAY!K14</f>
        <v>#REF!</v>
      </c>
      <c r="L14" s="58" t="e">
        <f>+ENE!L14+FEB!L14+MAR!L14+ABR!L14+MAY!L14</f>
        <v>#REF!</v>
      </c>
      <c r="M14" s="7" t="e">
        <f t="shared" si="0"/>
        <v>#REF!</v>
      </c>
      <c r="O14" s="47"/>
    </row>
    <row r="15" spans="1:15">
      <c r="A15" s="42"/>
      <c r="C15" s="5" t="s">
        <v>104</v>
      </c>
      <c r="D15" s="58" t="e">
        <f>+ENE!D15+FEB!D15+MAR!D15+ABR!D15+MAY!D15</f>
        <v>#REF!</v>
      </c>
      <c r="E15" s="58" t="e">
        <f>+ENE!E15+FEB!E15+MAR!E15+ABR!E15+MAY!E15</f>
        <v>#REF!</v>
      </c>
      <c r="F15" s="58" t="e">
        <f>+ENE!F15+FEB!F15+MAR!F15+ABR!F15+MAY!F15</f>
        <v>#REF!</v>
      </c>
      <c r="G15" s="58" t="e">
        <f>+ENE!G15+FEB!G15+MAR!G15+ABR!G15+MAY!G15</f>
        <v>#REF!</v>
      </c>
      <c r="H15" s="58" t="e">
        <f>+ENE!H15+FEB!H15+MAR!H15+ABR!H15+MAY!H15</f>
        <v>#REF!</v>
      </c>
      <c r="I15" s="58" t="e">
        <f>+ENE!I15+FEB!I15+MAR!I15+ABR!I15+MAY!I15</f>
        <v>#REF!</v>
      </c>
      <c r="J15" s="58" t="e">
        <f>+ENE!J15+FEB!J15+MAR!J15+ABR!J15+MAY!J15</f>
        <v>#REF!</v>
      </c>
      <c r="K15" s="58" t="e">
        <f>+ENE!K15+FEB!K15+MAR!K15+ABR!K15+MAY!K15</f>
        <v>#REF!</v>
      </c>
      <c r="L15" s="58" t="e">
        <f>+ENE!L15+FEB!L15+MAR!L15+ABR!L15+MAY!L15</f>
        <v>#REF!</v>
      </c>
      <c r="M15" s="7" t="e">
        <f t="shared" si="0"/>
        <v>#REF!</v>
      </c>
      <c r="O15" s="47"/>
    </row>
    <row r="16" spans="1:15">
      <c r="A16" s="42"/>
      <c r="C16" s="5" t="s">
        <v>105</v>
      </c>
      <c r="D16" s="58" t="e">
        <f>+ENE!D16+FEB!D16+MAR!D16+ABR!D16+MAY!D16</f>
        <v>#REF!</v>
      </c>
      <c r="E16" s="58" t="e">
        <f>+ENE!E16+FEB!E16+MAR!E16+ABR!E16+MAY!E16</f>
        <v>#REF!</v>
      </c>
      <c r="F16" s="58" t="e">
        <f>+ENE!F16+FEB!F16+MAR!F16+ABR!F16+MAY!F16</f>
        <v>#REF!</v>
      </c>
      <c r="G16" s="58" t="e">
        <f>+ENE!G16+FEB!G16+MAR!G16+ABR!G16+MAY!G16</f>
        <v>#REF!</v>
      </c>
      <c r="H16" s="58" t="e">
        <f>+ENE!H16+FEB!H16+MAR!H16+ABR!H16+MAY!H16</f>
        <v>#REF!</v>
      </c>
      <c r="I16" s="58" t="e">
        <f>+ENE!I16+FEB!I16+MAR!I16+ABR!I16+MAY!I16</f>
        <v>#REF!</v>
      </c>
      <c r="J16" s="58" t="e">
        <f>+ENE!J16+FEB!J16+MAR!J16+ABR!J16+MAY!J16</f>
        <v>#REF!</v>
      </c>
      <c r="K16" s="58" t="e">
        <f>+ENE!K16+FEB!K16+MAR!K16+ABR!K16+MAY!K16</f>
        <v>#REF!</v>
      </c>
      <c r="L16" s="58" t="e">
        <f>+ENE!L16+FEB!L16+MAR!L16+ABR!L16+MAY!L16</f>
        <v>#REF!</v>
      </c>
      <c r="M16" s="7" t="e">
        <f t="shared" si="0"/>
        <v>#REF!</v>
      </c>
      <c r="O16" s="47"/>
    </row>
    <row r="17" spans="1:15">
      <c r="A17" s="42"/>
      <c r="C17" s="5" t="s">
        <v>18</v>
      </c>
      <c r="D17" s="58" t="e">
        <f>+ENE!D17+FEB!D17+MAR!D17+ABR!D17+MAY!D17</f>
        <v>#REF!</v>
      </c>
      <c r="E17" s="58" t="e">
        <f>+ENE!E17+FEB!E17+MAR!E17+ABR!E17+MAY!E17</f>
        <v>#REF!</v>
      </c>
      <c r="F17" s="58" t="e">
        <f>+ENE!F17+FEB!F17+MAR!F17+ABR!F17+MAY!F17</f>
        <v>#REF!</v>
      </c>
      <c r="G17" s="58" t="e">
        <f>+ENE!G17+FEB!G17+MAR!G17+ABR!G17+MAY!G17</f>
        <v>#REF!</v>
      </c>
      <c r="H17" s="58" t="e">
        <f>+ENE!H17+FEB!H17+MAR!H17+ABR!H17+MAY!H17</f>
        <v>#REF!</v>
      </c>
      <c r="I17" s="58" t="e">
        <f>+ENE!I17+FEB!I17+MAR!I17+ABR!I17+MAY!I17</f>
        <v>#REF!</v>
      </c>
      <c r="J17" s="58" t="e">
        <f>+ENE!J17+FEB!J17+MAR!J17+ABR!J17+MAY!J17</f>
        <v>#REF!</v>
      </c>
      <c r="K17" s="58" t="e">
        <f>+ENE!K17+FEB!K17+MAR!K17+ABR!K17+MAY!K17</f>
        <v>#REF!</v>
      </c>
      <c r="L17" s="58" t="e">
        <f>+ENE!L17+FEB!L17+MAR!L17+ABR!L17+MAY!L17</f>
        <v>#REF!</v>
      </c>
      <c r="M17" s="7" t="e">
        <f t="shared" si="0"/>
        <v>#REF!</v>
      </c>
      <c r="O17" s="47"/>
    </row>
    <row r="18" spans="1:15">
      <c r="A18" s="42"/>
      <c r="C18" s="5" t="s">
        <v>19</v>
      </c>
      <c r="D18" s="58" t="e">
        <f>+ENE!D18+FEB!D18+MAR!D18+ABR!D18+MAY!D18</f>
        <v>#REF!</v>
      </c>
      <c r="E18" s="58" t="e">
        <f>+ENE!E18+FEB!E18+MAR!E18+ABR!E18+MAY!E18</f>
        <v>#REF!</v>
      </c>
      <c r="F18" s="58" t="e">
        <f>+ENE!F18+FEB!F18+MAR!F18+ABR!F18+MAY!F18</f>
        <v>#REF!</v>
      </c>
      <c r="G18" s="58" t="e">
        <f>+ENE!G18+FEB!G18+MAR!G18+ABR!G18+MAY!G18</f>
        <v>#REF!</v>
      </c>
      <c r="H18" s="58" t="e">
        <f>+ENE!H18+FEB!H18+MAR!H18+ABR!H18+MAY!H18</f>
        <v>#REF!</v>
      </c>
      <c r="I18" s="58" t="e">
        <f>+ENE!I18+FEB!I18+MAR!I18+ABR!I18+MAY!I18</f>
        <v>#REF!</v>
      </c>
      <c r="J18" s="58" t="e">
        <f>+ENE!J18+FEB!J18+MAR!J18+ABR!J18+MAY!J18</f>
        <v>#REF!</v>
      </c>
      <c r="K18" s="58" t="e">
        <f>+ENE!K18+FEB!K18+MAR!K18+ABR!K18+MAY!K18</f>
        <v>#REF!</v>
      </c>
      <c r="L18" s="58" t="e">
        <f>+ENE!L18+FEB!L18+MAR!L18+ABR!L18+MAY!L18</f>
        <v>#REF!</v>
      </c>
      <c r="M18" s="7" t="e">
        <f t="shared" si="0"/>
        <v>#REF!</v>
      </c>
      <c r="O18" s="47"/>
    </row>
    <row r="19" spans="1:15">
      <c r="A19" s="42"/>
      <c r="C19" s="5" t="s">
        <v>106</v>
      </c>
      <c r="D19" s="58" t="e">
        <f>+ENE!D19+FEB!D19+MAR!D19+ABR!D19+MAY!D19</f>
        <v>#REF!</v>
      </c>
      <c r="E19" s="58" t="e">
        <f>+ENE!E19+FEB!E19+MAR!E19+ABR!E19+MAY!E19</f>
        <v>#REF!</v>
      </c>
      <c r="F19" s="58" t="e">
        <f>+ENE!F19+FEB!F19+MAR!F19+ABR!F19+MAY!F19</f>
        <v>#REF!</v>
      </c>
      <c r="G19" s="58" t="e">
        <f>+ENE!G19+FEB!G19+MAR!G19+ABR!G19+MAY!G19</f>
        <v>#REF!</v>
      </c>
      <c r="H19" s="58" t="e">
        <f>+ENE!H19+FEB!H19+MAR!H19+ABR!H19+MAY!H19</f>
        <v>#REF!</v>
      </c>
      <c r="I19" s="58" t="e">
        <f>+ENE!I19+FEB!I19+MAR!I19+ABR!I19+MAY!I19</f>
        <v>#REF!</v>
      </c>
      <c r="J19" s="58" t="e">
        <f>+ENE!J19+FEB!J19+MAR!J19+ABR!J19+MAY!J19</f>
        <v>#REF!</v>
      </c>
      <c r="K19" s="58" t="e">
        <f>+ENE!K19+FEB!K19+MAR!K19+ABR!K19+MAY!K19</f>
        <v>#REF!</v>
      </c>
      <c r="L19" s="58" t="e">
        <f>+ENE!L19+FEB!L19+MAR!L19+ABR!L19+MAY!L19</f>
        <v>#REF!</v>
      </c>
      <c r="M19" s="7" t="e">
        <f t="shared" si="0"/>
        <v>#REF!</v>
      </c>
      <c r="O19" s="47"/>
    </row>
    <row r="20" spans="1:15">
      <c r="A20" s="42"/>
      <c r="C20" s="5" t="s">
        <v>107</v>
      </c>
      <c r="D20" s="58" t="e">
        <f>+ENE!D20+FEB!D20+MAR!D20+ABR!D20+MAY!D20</f>
        <v>#REF!</v>
      </c>
      <c r="E20" s="58" t="e">
        <f>+ENE!E20+FEB!E20+MAR!E20+ABR!E20+MAY!E20</f>
        <v>#REF!</v>
      </c>
      <c r="F20" s="58" t="e">
        <f>+ENE!F20+FEB!F20+MAR!F20+ABR!F20+MAY!F20</f>
        <v>#REF!</v>
      </c>
      <c r="G20" s="58" t="e">
        <f>+ENE!G20+FEB!G20+MAR!G20+ABR!G20+MAY!G20</f>
        <v>#REF!</v>
      </c>
      <c r="H20" s="58" t="e">
        <f>+ENE!H20+FEB!H20+MAR!H20+ABR!H20+MAY!H20</f>
        <v>#REF!</v>
      </c>
      <c r="I20" s="58" t="e">
        <f>+ENE!I20+FEB!I20+MAR!I20+ABR!I20+MAY!I20</f>
        <v>#REF!</v>
      </c>
      <c r="J20" s="58" t="e">
        <f>+ENE!J20+FEB!J20+MAR!J20+ABR!J20+MAY!J20</f>
        <v>#REF!</v>
      </c>
      <c r="K20" s="58" t="e">
        <f>+ENE!K20+FEB!K20+MAR!K20+ABR!K20+MAY!K20</f>
        <v>#REF!</v>
      </c>
      <c r="L20" s="58" t="e">
        <f>+ENE!L20+FEB!L20+MAR!L20+ABR!L20+MAY!L20</f>
        <v>#REF!</v>
      </c>
      <c r="M20" s="7" t="e">
        <f t="shared" si="0"/>
        <v>#REF!</v>
      </c>
      <c r="O20" s="47"/>
    </row>
    <row r="21" spans="1:15">
      <c r="A21" s="42"/>
      <c r="C21" s="5" t="s">
        <v>20</v>
      </c>
      <c r="D21" s="58" t="e">
        <f>+ENE!D21+FEB!D21+MAR!D21+ABR!D21+MAY!D21</f>
        <v>#REF!</v>
      </c>
      <c r="E21" s="58" t="e">
        <f>+ENE!E21+FEB!E21+MAR!E21+ABR!E21+MAY!E21</f>
        <v>#REF!</v>
      </c>
      <c r="F21" s="58" t="e">
        <f>+ENE!F21+FEB!F21+MAR!F21+ABR!F21+MAY!F21</f>
        <v>#REF!</v>
      </c>
      <c r="G21" s="58" t="e">
        <f>+ENE!G21+FEB!G21+MAR!G21+ABR!G21+MAY!G21</f>
        <v>#REF!</v>
      </c>
      <c r="H21" s="58" t="e">
        <f>+ENE!H21+FEB!H21+MAR!H21+ABR!H21+MAY!H21</f>
        <v>#REF!</v>
      </c>
      <c r="I21" s="58" t="e">
        <f>+ENE!I21+FEB!I21+MAR!I21+ABR!I21+MAY!I21</f>
        <v>#REF!</v>
      </c>
      <c r="J21" s="58" t="e">
        <f>+ENE!J21+FEB!J21+MAR!J21+ABR!J21+MAY!J21</f>
        <v>#REF!</v>
      </c>
      <c r="K21" s="58" t="e">
        <f>+ENE!K21+FEB!K21+MAR!K21+ABR!K21+MAY!K21</f>
        <v>#REF!</v>
      </c>
      <c r="L21" s="58" t="e">
        <f>+ENE!L21+FEB!L21+MAR!L21+ABR!L21+MAY!L21</f>
        <v>#REF!</v>
      </c>
      <c r="M21" s="7" t="e">
        <f t="shared" si="0"/>
        <v>#REF!</v>
      </c>
      <c r="O21" s="47"/>
    </row>
    <row r="22" spans="1:15">
      <c r="A22" s="42"/>
      <c r="C22" s="5" t="s">
        <v>22</v>
      </c>
      <c r="D22" s="58" t="e">
        <f>+ENE!D22+FEB!D22+MAR!D22+ABR!D22+MAY!D22</f>
        <v>#REF!</v>
      </c>
      <c r="E22" s="58" t="e">
        <f>+ENE!E22+FEB!E22+MAR!E22+ABR!E22+MAY!E22</f>
        <v>#REF!</v>
      </c>
      <c r="F22" s="58" t="e">
        <f>+ENE!F22+FEB!F22+MAR!F22+ABR!F22+MAY!F22</f>
        <v>#REF!</v>
      </c>
      <c r="G22" s="58" t="e">
        <f>+ENE!G22+FEB!G22+MAR!G22+ABR!G22+MAY!G22</f>
        <v>#REF!</v>
      </c>
      <c r="H22" s="58" t="e">
        <f>+ENE!H22+FEB!H22+MAR!H22+ABR!H22+MAY!H22</f>
        <v>#REF!</v>
      </c>
      <c r="I22" s="58" t="e">
        <f>+ENE!I22+FEB!I22+MAR!I22+ABR!I22+MAY!I22</f>
        <v>#REF!</v>
      </c>
      <c r="J22" s="58" t="e">
        <f>+ENE!J22+FEB!J22+MAR!J22+ABR!J22+MAY!J22</f>
        <v>#REF!</v>
      </c>
      <c r="K22" s="58" t="e">
        <f>+ENE!K22+FEB!K22+MAR!K22+ABR!K22+MAY!K22</f>
        <v>#REF!</v>
      </c>
      <c r="L22" s="58" t="e">
        <f>+ENE!L22+FEB!L22+MAR!L22+ABR!L22+MAY!L22</f>
        <v>#REF!</v>
      </c>
      <c r="M22" s="7" t="e">
        <f t="shared" si="0"/>
        <v>#REF!</v>
      </c>
      <c r="O22" s="47"/>
    </row>
    <row r="23" spans="1:15">
      <c r="A23" s="42"/>
      <c r="C23" s="5" t="s">
        <v>108</v>
      </c>
      <c r="D23" s="58" t="e">
        <f>+ENE!D23+FEB!D23+MAR!D23+ABR!D23+MAY!D23</f>
        <v>#REF!</v>
      </c>
      <c r="E23" s="58" t="e">
        <f>+ENE!E23+FEB!E23+MAR!E23+ABR!E23+MAY!E23</f>
        <v>#REF!</v>
      </c>
      <c r="F23" s="58" t="e">
        <f>+ENE!F23+FEB!F23+MAR!F23+ABR!F23+MAY!F23</f>
        <v>#REF!</v>
      </c>
      <c r="G23" s="58" t="e">
        <f>+ENE!G23+FEB!G23+MAR!G23+ABR!G23+MAY!G23</f>
        <v>#REF!</v>
      </c>
      <c r="H23" s="58" t="e">
        <f>+ENE!H23+FEB!H23+MAR!H23+ABR!H23+MAY!H23</f>
        <v>#REF!</v>
      </c>
      <c r="I23" s="58" t="e">
        <f>+ENE!I23+FEB!I23+MAR!I23+ABR!I23+MAY!I23</f>
        <v>#REF!</v>
      </c>
      <c r="J23" s="58" t="e">
        <f>+ENE!J23+FEB!J23+MAR!J23+ABR!J23+MAY!J23</f>
        <v>#REF!</v>
      </c>
      <c r="K23" s="58" t="e">
        <f>+ENE!K23+FEB!K23+MAR!K23+ABR!K23+MAY!K23</f>
        <v>#REF!</v>
      </c>
      <c r="L23" s="58" t="e">
        <f>+ENE!L23+FEB!L23+MAR!L23+ABR!L23+MAY!L23</f>
        <v>#REF!</v>
      </c>
      <c r="M23" s="7" t="e">
        <f t="shared" si="0"/>
        <v>#REF!</v>
      </c>
      <c r="O23" s="47"/>
    </row>
    <row r="24" spans="1:15">
      <c r="A24" s="42"/>
      <c r="C24" s="5" t="s">
        <v>109</v>
      </c>
      <c r="D24" s="58" t="e">
        <f>+ENE!D24+FEB!D24+MAR!D24+ABR!D24+MAY!D24</f>
        <v>#REF!</v>
      </c>
      <c r="E24" s="58" t="e">
        <f>+ENE!E24+FEB!E24+MAR!E24+ABR!E24+MAY!E24</f>
        <v>#REF!</v>
      </c>
      <c r="F24" s="58" t="e">
        <f>+ENE!F24+FEB!F24+MAR!F24+ABR!F24+MAY!F24</f>
        <v>#REF!</v>
      </c>
      <c r="G24" s="58" t="e">
        <f>+ENE!G24+FEB!G24+MAR!G24+ABR!G24+MAY!G24</f>
        <v>#REF!</v>
      </c>
      <c r="H24" s="58" t="e">
        <f>+ENE!H24+FEB!H24+MAR!H24+ABR!H24+MAY!H24</f>
        <v>#REF!</v>
      </c>
      <c r="I24" s="58" t="e">
        <f>+ENE!I24+FEB!I24+MAR!I24+ABR!I24+MAY!I24</f>
        <v>#REF!</v>
      </c>
      <c r="J24" s="58" t="e">
        <f>+ENE!J24+FEB!J24+MAR!J24+ABR!J24+MAY!J24</f>
        <v>#REF!</v>
      </c>
      <c r="K24" s="58" t="e">
        <f>+ENE!K24+FEB!K24+MAR!K24+ABR!K24+MAY!K24</f>
        <v>#REF!</v>
      </c>
      <c r="L24" s="58" t="e">
        <f>+ENE!L24+FEB!L24+MAR!L24+ABR!L24+MAY!L24</f>
        <v>#REF!</v>
      </c>
      <c r="M24" s="7" t="e">
        <f t="shared" si="0"/>
        <v>#REF!</v>
      </c>
      <c r="O24" s="47"/>
    </row>
    <row r="25" spans="1:15">
      <c r="A25" s="42"/>
      <c r="C25" s="5" t="s">
        <v>110</v>
      </c>
      <c r="D25" s="58" t="e">
        <f>+ENE!D25+FEB!D25+MAR!D25+ABR!D25+MAY!D25</f>
        <v>#REF!</v>
      </c>
      <c r="E25" s="58" t="e">
        <f>+ENE!E25+FEB!E25+MAR!E25+ABR!E25+MAY!E25</f>
        <v>#REF!</v>
      </c>
      <c r="F25" s="58" t="e">
        <f>+ENE!F25+FEB!F25+MAR!F25+ABR!F25+MAY!F25</f>
        <v>#REF!</v>
      </c>
      <c r="G25" s="58" t="e">
        <f>+ENE!G25+FEB!G25+MAR!G25+ABR!G25+MAY!G25</f>
        <v>#REF!</v>
      </c>
      <c r="H25" s="58" t="e">
        <f>+ENE!H25+FEB!H25+MAR!H25+ABR!H25+MAY!H25</f>
        <v>#REF!</v>
      </c>
      <c r="I25" s="58" t="e">
        <f>+ENE!I25+FEB!I25+MAR!I25+ABR!I25+MAY!I25</f>
        <v>#REF!</v>
      </c>
      <c r="J25" s="58" t="e">
        <f>+ENE!J25+FEB!J25+MAR!J25+ABR!J25+MAY!J25</f>
        <v>#REF!</v>
      </c>
      <c r="K25" s="58" t="e">
        <f>+ENE!K25+FEB!K25+MAR!K25+ABR!K25+MAY!K25</f>
        <v>#REF!</v>
      </c>
      <c r="L25" s="58" t="e">
        <f>+ENE!L25+FEB!L25+MAR!L25+ABR!L25+MAY!L25</f>
        <v>#REF!</v>
      </c>
      <c r="M25" s="7" t="e">
        <f t="shared" si="0"/>
        <v>#REF!</v>
      </c>
      <c r="O25" s="47"/>
    </row>
    <row r="26" spans="1:15">
      <c r="A26" s="42"/>
      <c r="C26" s="5" t="s">
        <v>27</v>
      </c>
      <c r="D26" s="58" t="e">
        <f>+ENE!D26+FEB!D26+MAR!D26+ABR!D26+MAY!D26</f>
        <v>#REF!</v>
      </c>
      <c r="E26" s="58" t="e">
        <f>+ENE!E26+FEB!E26+MAR!E26+ABR!E26+MAY!E26</f>
        <v>#REF!</v>
      </c>
      <c r="F26" s="58" t="e">
        <f>+ENE!F26+FEB!F26+MAR!F26+ABR!F26+MAY!F26</f>
        <v>#REF!</v>
      </c>
      <c r="G26" s="58" t="e">
        <f>+ENE!G26+FEB!G26+MAR!G26+ABR!G26+MAY!G26</f>
        <v>#REF!</v>
      </c>
      <c r="H26" s="58" t="e">
        <f>+ENE!H26+FEB!H26+MAR!H26+ABR!H26+MAY!H26</f>
        <v>#REF!</v>
      </c>
      <c r="I26" s="58" t="e">
        <f>+ENE!I26+FEB!I26+MAR!I26+ABR!I26+MAY!I26</f>
        <v>#REF!</v>
      </c>
      <c r="J26" s="58" t="e">
        <f>+ENE!J26+FEB!J26+MAR!J26+ABR!J26+MAY!J26</f>
        <v>#REF!</v>
      </c>
      <c r="K26" s="58" t="e">
        <f>+ENE!K26+FEB!K26+MAR!K26+ABR!K26+MAY!K26</f>
        <v>#REF!</v>
      </c>
      <c r="L26" s="58" t="e">
        <f>+ENE!L26+FEB!L26+MAR!L26+ABR!L26+MAY!L26</f>
        <v>#REF!</v>
      </c>
      <c r="M26" s="7" t="e">
        <f t="shared" si="0"/>
        <v>#REF!</v>
      </c>
      <c r="O26" s="47"/>
    </row>
    <row r="27" spans="1:15">
      <c r="A27" s="42"/>
      <c r="C27" s="5" t="s">
        <v>28</v>
      </c>
      <c r="D27" s="58" t="e">
        <f>+ENE!D27+FEB!D27+MAR!D27+ABR!D27+MAY!D27</f>
        <v>#REF!</v>
      </c>
      <c r="E27" s="58" t="e">
        <f>+ENE!E27+FEB!E27+MAR!E27+ABR!E27+MAY!E27</f>
        <v>#REF!</v>
      </c>
      <c r="F27" s="58" t="e">
        <f>+ENE!F27+FEB!F27+MAR!F27+ABR!F27+MAY!F27</f>
        <v>#REF!</v>
      </c>
      <c r="G27" s="58" t="e">
        <f>+ENE!G27+FEB!G27+MAR!G27+ABR!G27+MAY!G27</f>
        <v>#REF!</v>
      </c>
      <c r="H27" s="58" t="e">
        <f>+ENE!H27+FEB!H27+MAR!H27+ABR!H27+MAY!H27</f>
        <v>#REF!</v>
      </c>
      <c r="I27" s="58" t="e">
        <f>+ENE!I27+FEB!I27+MAR!I27+ABR!I27+MAY!I27</f>
        <v>#REF!</v>
      </c>
      <c r="J27" s="58" t="e">
        <f>+ENE!J27+FEB!J27+MAR!J27+ABR!J27+MAY!J27</f>
        <v>#REF!</v>
      </c>
      <c r="K27" s="58" t="e">
        <f>+ENE!K27+FEB!K27+MAR!K27+ABR!K27+MAY!K27</f>
        <v>#REF!</v>
      </c>
      <c r="L27" s="58" t="e">
        <f>+ENE!L27+FEB!L27+MAR!L27+ABR!L27+MAY!L27</f>
        <v>#REF!</v>
      </c>
      <c r="M27" s="7" t="e">
        <f t="shared" si="0"/>
        <v>#REF!</v>
      </c>
      <c r="O27" s="47"/>
    </row>
    <row r="28" spans="1:15">
      <c r="A28" s="42"/>
      <c r="C28" s="5" t="s">
        <v>111</v>
      </c>
      <c r="D28" s="58" t="e">
        <f>+ENE!D28+FEB!D28+MAR!D28+ABR!D28+MAY!D28</f>
        <v>#REF!</v>
      </c>
      <c r="E28" s="58" t="e">
        <f>+ENE!E28+FEB!E28+MAR!E28+ABR!E28+MAY!E28</f>
        <v>#REF!</v>
      </c>
      <c r="F28" s="58" t="e">
        <f>+ENE!F28+FEB!F28+MAR!F28+ABR!F28+MAY!F28</f>
        <v>#REF!</v>
      </c>
      <c r="G28" s="58" t="e">
        <f>+ENE!G28+FEB!G28+MAR!G28+ABR!G28+MAY!G28</f>
        <v>#REF!</v>
      </c>
      <c r="H28" s="58" t="e">
        <f>+ENE!H28+FEB!H28+MAR!H28+ABR!H28+MAY!H28</f>
        <v>#REF!</v>
      </c>
      <c r="I28" s="58" t="e">
        <f>+ENE!I28+FEB!I28+MAR!I28+ABR!I28+MAY!I28</f>
        <v>#REF!</v>
      </c>
      <c r="J28" s="58" t="e">
        <f>+ENE!J28+FEB!J28+MAR!J28+ABR!J28+MAY!J28</f>
        <v>#REF!</v>
      </c>
      <c r="K28" s="58" t="e">
        <f>+ENE!K28+FEB!K28+MAR!K28+ABR!K28+MAY!K28</f>
        <v>#REF!</v>
      </c>
      <c r="L28" s="58" t="e">
        <f>+ENE!L28+FEB!L28+MAR!L28+ABR!L28+MAY!L28</f>
        <v>#REF!</v>
      </c>
      <c r="M28" s="7" t="e">
        <f t="shared" si="0"/>
        <v>#REF!</v>
      </c>
      <c r="O28" s="47"/>
    </row>
    <row r="29" spans="1:15">
      <c r="A29" s="42"/>
      <c r="C29" s="5" t="s">
        <v>112</v>
      </c>
      <c r="D29" s="58" t="e">
        <f>+ENE!D29+FEB!D29+MAR!D29+ABR!D29+MAY!D29</f>
        <v>#REF!</v>
      </c>
      <c r="E29" s="58" t="e">
        <f>+ENE!E29+FEB!E29+MAR!E29+ABR!E29+MAY!E29</f>
        <v>#REF!</v>
      </c>
      <c r="F29" s="58" t="e">
        <f>+ENE!F29+FEB!F29+MAR!F29+ABR!F29+MAY!F29</f>
        <v>#REF!</v>
      </c>
      <c r="G29" s="58" t="e">
        <f>+ENE!G29+FEB!G29+MAR!G29+ABR!G29+MAY!G29</f>
        <v>#REF!</v>
      </c>
      <c r="H29" s="58" t="e">
        <f>+ENE!H29+FEB!H29+MAR!H29+ABR!H29+MAY!H29</f>
        <v>#REF!</v>
      </c>
      <c r="I29" s="58" t="e">
        <f>+ENE!I29+FEB!I29+MAR!I29+ABR!I29+MAY!I29</f>
        <v>#REF!</v>
      </c>
      <c r="J29" s="58" t="e">
        <f>+ENE!J29+FEB!J29+MAR!J29+ABR!J29+MAY!J29</f>
        <v>#REF!</v>
      </c>
      <c r="K29" s="58" t="e">
        <f>+ENE!K29+FEB!K29+MAR!K29+ABR!K29+MAY!K29</f>
        <v>#REF!</v>
      </c>
      <c r="L29" s="58" t="e">
        <f>+ENE!L29+FEB!L29+MAR!L29+ABR!L29+MAY!L29</f>
        <v>#REF!</v>
      </c>
      <c r="M29" s="7" t="e">
        <f t="shared" si="0"/>
        <v>#REF!</v>
      </c>
      <c r="O29" s="47"/>
    </row>
    <row r="30" spans="1:15">
      <c r="A30" s="42"/>
      <c r="C30" s="5" t="s">
        <v>113</v>
      </c>
      <c r="D30" s="58" t="e">
        <f>+ENE!D30+FEB!D30+MAR!D30+ABR!D30+MAY!D30</f>
        <v>#REF!</v>
      </c>
      <c r="E30" s="58" t="e">
        <f>+ENE!E30+FEB!E30+MAR!E30+ABR!E30+MAY!E30</f>
        <v>#REF!</v>
      </c>
      <c r="F30" s="58" t="e">
        <f>+ENE!F30+FEB!F30+MAR!F30+ABR!F30+MAY!F30</f>
        <v>#REF!</v>
      </c>
      <c r="G30" s="58" t="e">
        <f>+ENE!G30+FEB!G30+MAR!G30+ABR!G30+MAY!G30</f>
        <v>#REF!</v>
      </c>
      <c r="H30" s="58" t="e">
        <f>+ENE!H30+FEB!H30+MAR!H30+ABR!H30+MAY!H30</f>
        <v>#REF!</v>
      </c>
      <c r="I30" s="58" t="e">
        <f>+ENE!I30+FEB!I30+MAR!I30+ABR!I30+MAY!I30</f>
        <v>#REF!</v>
      </c>
      <c r="J30" s="58" t="e">
        <f>+ENE!J30+FEB!J30+MAR!J30+ABR!J30+MAY!J30</f>
        <v>#REF!</v>
      </c>
      <c r="K30" s="58" t="e">
        <f>+ENE!K30+FEB!K30+MAR!K30+ABR!K30+MAY!K30</f>
        <v>#REF!</v>
      </c>
      <c r="L30" s="58" t="e">
        <f>+ENE!L30+FEB!L30+MAR!L30+ABR!L30+MAY!L30</f>
        <v>#REF!</v>
      </c>
      <c r="M30" s="7" t="e">
        <f t="shared" si="0"/>
        <v>#REF!</v>
      </c>
      <c r="O30" s="47"/>
    </row>
    <row r="31" spans="1:15">
      <c r="A31" s="42"/>
      <c r="C31" s="5" t="s">
        <v>32</v>
      </c>
      <c r="D31" s="58" t="e">
        <f>+ENE!D31+FEB!D31+MAR!D31+ABR!D31+MAY!D31</f>
        <v>#REF!</v>
      </c>
      <c r="E31" s="58" t="e">
        <f>+ENE!E31+FEB!E31+MAR!E31+ABR!E31+MAY!E31</f>
        <v>#REF!</v>
      </c>
      <c r="F31" s="58" t="e">
        <f>+ENE!F31+FEB!F31+MAR!F31+ABR!F31+MAY!F31</f>
        <v>#REF!</v>
      </c>
      <c r="G31" s="58" t="e">
        <f>+ENE!G31+FEB!G31+MAR!G31+ABR!G31+MAY!G31</f>
        <v>#REF!</v>
      </c>
      <c r="H31" s="58" t="e">
        <f>+ENE!H31+FEB!H31+MAR!H31+ABR!H31+MAY!H31</f>
        <v>#REF!</v>
      </c>
      <c r="I31" s="58" t="e">
        <f>+ENE!I31+FEB!I31+MAR!I31+ABR!I31+MAY!I31</f>
        <v>#REF!</v>
      </c>
      <c r="J31" s="58" t="e">
        <f>+ENE!J31+FEB!J31+MAR!J31+ABR!J31+MAY!J31</f>
        <v>#REF!</v>
      </c>
      <c r="K31" s="58" t="e">
        <f>+ENE!K31+FEB!K31+MAR!K31+ABR!K31+MAY!K31</f>
        <v>#REF!</v>
      </c>
      <c r="L31" s="58" t="e">
        <f>+ENE!L31+FEB!L31+MAR!L31+ABR!L31+MAY!L31</f>
        <v>#REF!</v>
      </c>
      <c r="M31" s="7" t="e">
        <f t="shared" si="0"/>
        <v>#REF!</v>
      </c>
      <c r="O31" s="47"/>
    </row>
    <row r="32" spans="1:15">
      <c r="A32" s="42"/>
      <c r="C32" s="5" t="s">
        <v>33</v>
      </c>
      <c r="D32" s="58" t="e">
        <f>+ENE!D32+FEB!D32+MAR!D32+ABR!D32+MAY!D32</f>
        <v>#REF!</v>
      </c>
      <c r="E32" s="58" t="e">
        <f>+ENE!E32+FEB!E32+MAR!E32+ABR!E32+MAY!E32</f>
        <v>#REF!</v>
      </c>
      <c r="F32" s="58" t="e">
        <f>+ENE!F32+FEB!F32+MAR!F32+ABR!F32+MAY!F32</f>
        <v>#REF!</v>
      </c>
      <c r="G32" s="58" t="e">
        <f>+ENE!G32+FEB!G32+MAR!G32+ABR!G32+MAY!G32</f>
        <v>#REF!</v>
      </c>
      <c r="H32" s="58" t="e">
        <f>+ENE!H32+FEB!H32+MAR!H32+ABR!H32+MAY!H32</f>
        <v>#REF!</v>
      </c>
      <c r="I32" s="58" t="e">
        <f>+ENE!I32+FEB!I32+MAR!I32+ABR!I32+MAY!I32</f>
        <v>#REF!</v>
      </c>
      <c r="J32" s="58" t="e">
        <f>+ENE!J32+FEB!J32+MAR!J32+ABR!J32+MAY!J32</f>
        <v>#REF!</v>
      </c>
      <c r="K32" s="58" t="e">
        <f>+ENE!K32+FEB!K32+MAR!K32+ABR!K32+MAY!K32</f>
        <v>#REF!</v>
      </c>
      <c r="L32" s="58" t="e">
        <f>+ENE!L32+FEB!L32+MAR!L32+ABR!L32+MAY!L32</f>
        <v>#REF!</v>
      </c>
      <c r="M32" s="7" t="e">
        <f t="shared" si="0"/>
        <v>#REF!</v>
      </c>
      <c r="O32" s="47"/>
    </row>
    <row r="33" spans="1:15">
      <c r="A33" s="42"/>
      <c r="C33" s="5" t="s">
        <v>34</v>
      </c>
      <c r="D33" s="58" t="e">
        <f>+ENE!D33+FEB!D33+MAR!D33+ABR!D33+MAY!D33</f>
        <v>#REF!</v>
      </c>
      <c r="E33" s="58" t="e">
        <f>+ENE!E33+FEB!E33+MAR!E33+ABR!E33+MAY!E33</f>
        <v>#REF!</v>
      </c>
      <c r="F33" s="58" t="e">
        <f>+ENE!F33+FEB!F33+MAR!F33+ABR!F33+MAY!F33</f>
        <v>#REF!</v>
      </c>
      <c r="G33" s="58" t="e">
        <f>+ENE!G33+FEB!G33+MAR!G33+ABR!G33+MAY!G33</f>
        <v>#REF!</v>
      </c>
      <c r="H33" s="58" t="e">
        <f>+ENE!H33+FEB!H33+MAR!H33+ABR!H33+MAY!H33</f>
        <v>#REF!</v>
      </c>
      <c r="I33" s="58" t="e">
        <f>+ENE!I33+FEB!I33+MAR!I33+ABR!I33+MAY!I33</f>
        <v>#REF!</v>
      </c>
      <c r="J33" s="58" t="e">
        <f>+ENE!J33+FEB!J33+MAR!J33+ABR!J33+MAY!J33</f>
        <v>#REF!</v>
      </c>
      <c r="K33" s="58" t="e">
        <f>+ENE!K33+FEB!K33+MAR!K33+ABR!K33+MAY!K33</f>
        <v>#REF!</v>
      </c>
      <c r="L33" s="58" t="e">
        <f>+ENE!L33+FEB!L33+MAR!L33+ABR!L33+MAY!L33</f>
        <v>#REF!</v>
      </c>
      <c r="M33" s="7" t="e">
        <f t="shared" si="0"/>
        <v>#REF!</v>
      </c>
      <c r="O33" s="47"/>
    </row>
    <row r="34" spans="1:15">
      <c r="A34" s="42"/>
      <c r="C34" s="5" t="s">
        <v>114</v>
      </c>
      <c r="D34" s="58" t="e">
        <f>+ENE!D34+FEB!D34+MAR!D34+ABR!D34+MAY!D34</f>
        <v>#REF!</v>
      </c>
      <c r="E34" s="58" t="e">
        <f>+ENE!E34+FEB!E34+MAR!E34+ABR!E34+MAY!E34</f>
        <v>#REF!</v>
      </c>
      <c r="F34" s="58" t="e">
        <f>+ENE!F34+FEB!F34+MAR!F34+ABR!F34+MAY!F34</f>
        <v>#REF!</v>
      </c>
      <c r="G34" s="58" t="e">
        <f>+ENE!G34+FEB!G34+MAR!G34+ABR!G34+MAY!G34</f>
        <v>#REF!</v>
      </c>
      <c r="H34" s="58" t="e">
        <f>+ENE!H34+FEB!H34+MAR!H34+ABR!H34+MAY!H34</f>
        <v>#REF!</v>
      </c>
      <c r="I34" s="58" t="e">
        <f>+ENE!I34+FEB!I34+MAR!I34+ABR!I34+MAY!I34</f>
        <v>#REF!</v>
      </c>
      <c r="J34" s="58" t="e">
        <f>+ENE!J34+FEB!J34+MAR!J34+ABR!J34+MAY!J34</f>
        <v>#REF!</v>
      </c>
      <c r="K34" s="58" t="e">
        <f>+ENE!K34+FEB!K34+MAR!K34+ABR!K34+MAY!K34</f>
        <v>#REF!</v>
      </c>
      <c r="L34" s="58" t="e">
        <f>+ENE!L34+FEB!L34+MAR!L34+ABR!L34+MAY!L34</f>
        <v>#REF!</v>
      </c>
      <c r="M34" s="7" t="e">
        <f t="shared" si="0"/>
        <v>#REF!</v>
      </c>
      <c r="O34" s="47"/>
    </row>
    <row r="35" spans="1:15">
      <c r="A35" s="42"/>
      <c r="C35" s="5" t="s">
        <v>36</v>
      </c>
      <c r="D35" s="58" t="e">
        <f>+ENE!D35+FEB!D35+MAR!D35+ABR!D35+MAY!D35</f>
        <v>#REF!</v>
      </c>
      <c r="E35" s="58" t="e">
        <f>+ENE!E35+FEB!E35+MAR!E35+ABR!E35+MAY!E35</f>
        <v>#REF!</v>
      </c>
      <c r="F35" s="58" t="e">
        <f>+ENE!F35+FEB!F35+MAR!F35+ABR!F35+MAY!F35</f>
        <v>#REF!</v>
      </c>
      <c r="G35" s="58" t="e">
        <f>+ENE!G35+FEB!G35+MAR!G35+ABR!G35+MAY!G35</f>
        <v>#REF!</v>
      </c>
      <c r="H35" s="58" t="e">
        <f>+ENE!H35+FEB!H35+MAR!H35+ABR!H35+MAY!H35</f>
        <v>#REF!</v>
      </c>
      <c r="I35" s="58" t="e">
        <f>+ENE!I35+FEB!I35+MAR!I35+ABR!I35+MAY!I35</f>
        <v>#REF!</v>
      </c>
      <c r="J35" s="58" t="e">
        <f>+ENE!J35+FEB!J35+MAR!J35+ABR!J35+MAY!J35</f>
        <v>#REF!</v>
      </c>
      <c r="K35" s="58" t="e">
        <f>+ENE!K35+FEB!K35+MAR!K35+ABR!K35+MAY!K35</f>
        <v>#REF!</v>
      </c>
      <c r="L35" s="58" t="e">
        <f>+ENE!L35+FEB!L35+MAR!L35+ABR!L35+MAY!L35</f>
        <v>#REF!</v>
      </c>
      <c r="M35" s="7" t="e">
        <f t="shared" si="0"/>
        <v>#REF!</v>
      </c>
      <c r="O35" s="47"/>
    </row>
    <row r="36" spans="1:15">
      <c r="A36" s="42"/>
      <c r="C36" s="5" t="s">
        <v>37</v>
      </c>
      <c r="D36" s="58" t="e">
        <f>+ENE!D36+FEB!D36+MAR!D36+ABR!D36+MAY!D36</f>
        <v>#REF!</v>
      </c>
      <c r="E36" s="58" t="e">
        <f>+ENE!E36+FEB!E36+MAR!E36+ABR!E36+MAY!E36</f>
        <v>#REF!</v>
      </c>
      <c r="F36" s="58" t="e">
        <f>+ENE!F36+FEB!F36+MAR!F36+ABR!F36+MAY!F36</f>
        <v>#REF!</v>
      </c>
      <c r="G36" s="58" t="e">
        <f>+ENE!G36+FEB!G36+MAR!G36+ABR!G36+MAY!G36</f>
        <v>#REF!</v>
      </c>
      <c r="H36" s="58" t="e">
        <f>+ENE!H36+FEB!H36+MAR!H36+ABR!H36+MAY!H36</f>
        <v>#REF!</v>
      </c>
      <c r="I36" s="58" t="e">
        <f>+ENE!I36+FEB!I36+MAR!I36+ABR!I36+MAY!I36</f>
        <v>#REF!</v>
      </c>
      <c r="J36" s="58" t="e">
        <f>+ENE!J36+FEB!J36+MAR!J36+ABR!J36+MAY!J36</f>
        <v>#REF!</v>
      </c>
      <c r="K36" s="58" t="e">
        <f>+ENE!K36+FEB!K36+MAR!K36+ABR!K36+MAY!K36</f>
        <v>#REF!</v>
      </c>
      <c r="L36" s="58" t="e">
        <f>+ENE!L36+FEB!L36+MAR!L36+ABR!L36+MAY!L36</f>
        <v>#REF!</v>
      </c>
      <c r="M36" s="7" t="e">
        <f t="shared" si="0"/>
        <v>#REF!</v>
      </c>
      <c r="O36" s="47"/>
    </row>
    <row r="37" spans="1:15">
      <c r="A37" s="42"/>
      <c r="C37" s="5" t="s">
        <v>38</v>
      </c>
      <c r="D37" s="58" t="e">
        <f>+ENE!D37+FEB!D37+MAR!D37+ABR!D37+MAY!D37</f>
        <v>#REF!</v>
      </c>
      <c r="E37" s="58" t="e">
        <f>+ENE!E37+FEB!E37+MAR!E37+ABR!E37+MAY!E37</f>
        <v>#REF!</v>
      </c>
      <c r="F37" s="58" t="e">
        <f>+ENE!F37+FEB!F37+MAR!F37+ABR!F37+MAY!F37</f>
        <v>#REF!</v>
      </c>
      <c r="G37" s="58" t="e">
        <f>+ENE!G37+FEB!G37+MAR!G37+ABR!G37+MAY!G37</f>
        <v>#REF!</v>
      </c>
      <c r="H37" s="58" t="e">
        <f>+ENE!H37+FEB!H37+MAR!H37+ABR!H37+MAY!H37</f>
        <v>#REF!</v>
      </c>
      <c r="I37" s="58" t="e">
        <f>+ENE!I37+FEB!I37+MAR!I37+ABR!I37+MAY!I37</f>
        <v>#REF!</v>
      </c>
      <c r="J37" s="58" t="e">
        <f>+ENE!J37+FEB!J37+MAR!J37+ABR!J37+MAY!J37</f>
        <v>#REF!</v>
      </c>
      <c r="K37" s="58" t="e">
        <f>+ENE!K37+FEB!K37+MAR!K37+ABR!K37+MAY!K37</f>
        <v>#REF!</v>
      </c>
      <c r="L37" s="58" t="e">
        <f>+ENE!L37+FEB!L37+MAR!L37+ABR!L37+MAY!L37</f>
        <v>#REF!</v>
      </c>
      <c r="M37" s="7" t="e">
        <f t="shared" si="0"/>
        <v>#REF!</v>
      </c>
      <c r="O37" s="47"/>
    </row>
    <row r="38" spans="1:15">
      <c r="A38" s="42"/>
      <c r="C38" s="5" t="s">
        <v>39</v>
      </c>
      <c r="D38" s="58" t="e">
        <f>+ENE!D38+FEB!D38+MAR!D38+ABR!D38+MAY!D38</f>
        <v>#REF!</v>
      </c>
      <c r="E38" s="58" t="e">
        <f>+ENE!E38+FEB!E38+MAR!E38+ABR!E38+MAY!E38</f>
        <v>#REF!</v>
      </c>
      <c r="F38" s="58" t="e">
        <f>+ENE!F38+FEB!F38+MAR!F38+ABR!F38+MAY!F38</f>
        <v>#REF!</v>
      </c>
      <c r="G38" s="58" t="e">
        <f>+ENE!G38+FEB!G38+MAR!G38+ABR!G38+MAY!G38</f>
        <v>#REF!</v>
      </c>
      <c r="H38" s="58" t="e">
        <f>+ENE!H38+FEB!H38+MAR!H38+ABR!H38+MAY!H38</f>
        <v>#REF!</v>
      </c>
      <c r="I38" s="58" t="e">
        <f>+ENE!I38+FEB!I38+MAR!I38+ABR!I38+MAY!I38</f>
        <v>#REF!</v>
      </c>
      <c r="J38" s="58" t="e">
        <f>+ENE!J38+FEB!J38+MAR!J38+ABR!J38+MAY!J38</f>
        <v>#REF!</v>
      </c>
      <c r="K38" s="58" t="e">
        <f>+ENE!K38+FEB!K38+MAR!K38+ABR!K38+MAY!K38</f>
        <v>#REF!</v>
      </c>
      <c r="L38" s="58" t="e">
        <f>+ENE!L38+FEB!L38+MAR!L38+ABR!L38+MAY!L38</f>
        <v>#REF!</v>
      </c>
      <c r="M38" s="7" t="e">
        <f t="shared" si="0"/>
        <v>#REF!</v>
      </c>
      <c r="O38" s="47"/>
    </row>
    <row r="39" spans="1:15">
      <c r="A39" s="42"/>
      <c r="C39" s="5" t="s">
        <v>40</v>
      </c>
      <c r="D39" s="58" t="e">
        <f>+ENE!D39+FEB!D39+MAR!D39+ABR!D39+MAY!D39</f>
        <v>#REF!</v>
      </c>
      <c r="E39" s="58" t="e">
        <f>+ENE!E39+FEB!E39+MAR!E39+ABR!E39+MAY!E39</f>
        <v>#REF!</v>
      </c>
      <c r="F39" s="58" t="e">
        <f>+ENE!F39+FEB!F39+MAR!F39+ABR!F39+MAY!F39</f>
        <v>#REF!</v>
      </c>
      <c r="G39" s="58" t="e">
        <f>+ENE!G39+FEB!G39+MAR!G39+ABR!G39+MAY!G39</f>
        <v>#REF!</v>
      </c>
      <c r="H39" s="58" t="e">
        <f>+ENE!H39+FEB!H39+MAR!H39+ABR!H39+MAY!H39</f>
        <v>#REF!</v>
      </c>
      <c r="I39" s="58" t="e">
        <f>+ENE!I39+FEB!I39+MAR!I39+ABR!I39+MAY!I39</f>
        <v>#REF!</v>
      </c>
      <c r="J39" s="58" t="e">
        <f>+ENE!J39+FEB!J39+MAR!J39+ABR!J39+MAY!J39</f>
        <v>#REF!</v>
      </c>
      <c r="K39" s="58" t="e">
        <f>+ENE!K39+FEB!K39+MAR!K39+ABR!K39+MAY!K39</f>
        <v>#REF!</v>
      </c>
      <c r="L39" s="58" t="e">
        <f>+ENE!L39+FEB!L39+MAR!L39+ABR!L39+MAY!L39</f>
        <v>#REF!</v>
      </c>
      <c r="M39" s="7" t="e">
        <f t="shared" si="0"/>
        <v>#REF!</v>
      </c>
      <c r="O39" s="47"/>
    </row>
    <row r="40" spans="1:15">
      <c r="A40" s="42"/>
      <c r="C40" s="5" t="s">
        <v>41</v>
      </c>
      <c r="D40" s="58" t="e">
        <f>+ENE!D40+FEB!D40+MAR!D40+ABR!D40+MAY!D40</f>
        <v>#REF!</v>
      </c>
      <c r="E40" s="58" t="e">
        <f>+ENE!E40+FEB!E40+MAR!E40+ABR!E40+MAY!E40</f>
        <v>#REF!</v>
      </c>
      <c r="F40" s="58" t="e">
        <f>+ENE!F40+FEB!F40+MAR!F40+ABR!F40+MAY!F40</f>
        <v>#REF!</v>
      </c>
      <c r="G40" s="58" t="e">
        <f>+ENE!G40+FEB!G40+MAR!G40+ABR!G40+MAY!G40</f>
        <v>#REF!</v>
      </c>
      <c r="H40" s="58" t="e">
        <f>+ENE!H40+FEB!H40+MAR!H40+ABR!H40+MAY!H40</f>
        <v>#REF!</v>
      </c>
      <c r="I40" s="58" t="e">
        <f>+ENE!I40+FEB!I40+MAR!I40+ABR!I40+MAY!I40</f>
        <v>#REF!</v>
      </c>
      <c r="J40" s="58" t="e">
        <f>+ENE!J40+FEB!J40+MAR!J40+ABR!J40+MAY!J40</f>
        <v>#REF!</v>
      </c>
      <c r="K40" s="58" t="e">
        <f>+ENE!K40+FEB!K40+MAR!K40+ABR!K40+MAY!K40</f>
        <v>#REF!</v>
      </c>
      <c r="L40" s="58" t="e">
        <f>+ENE!L40+FEB!L40+MAR!L40+ABR!L40+MAY!L40</f>
        <v>#REF!</v>
      </c>
      <c r="M40" s="7" t="e">
        <f t="shared" si="0"/>
        <v>#REF!</v>
      </c>
      <c r="O40" s="47"/>
    </row>
    <row r="41" spans="1:15">
      <c r="A41" s="42"/>
      <c r="C41" s="5" t="s">
        <v>42</v>
      </c>
      <c r="D41" s="58" t="e">
        <f>+ENE!D41+FEB!D41+MAR!D41+ABR!D41+MAY!D41</f>
        <v>#REF!</v>
      </c>
      <c r="E41" s="58" t="e">
        <f>+ENE!E41+FEB!E41+MAR!E41+ABR!E41+MAY!E41</f>
        <v>#REF!</v>
      </c>
      <c r="F41" s="58" t="e">
        <f>+ENE!F41+FEB!F41+MAR!F41+ABR!F41+MAY!F41</f>
        <v>#REF!</v>
      </c>
      <c r="G41" s="58" t="e">
        <f>+ENE!G41+FEB!G41+MAR!G41+ABR!G41+MAY!G41</f>
        <v>#REF!</v>
      </c>
      <c r="H41" s="58" t="e">
        <f>+ENE!H41+FEB!H41+MAR!H41+ABR!H41+MAY!H41</f>
        <v>#REF!</v>
      </c>
      <c r="I41" s="58" t="e">
        <f>+ENE!I41+FEB!I41+MAR!I41+ABR!I41+MAY!I41</f>
        <v>#REF!</v>
      </c>
      <c r="J41" s="58" t="e">
        <f>+ENE!J41+FEB!J41+MAR!J41+ABR!J41+MAY!J41</f>
        <v>#REF!</v>
      </c>
      <c r="K41" s="58" t="e">
        <f>+ENE!K41+FEB!K41+MAR!K41+ABR!K41+MAY!K41</f>
        <v>#REF!</v>
      </c>
      <c r="L41" s="58" t="e">
        <f>+ENE!L41+FEB!L41+MAR!L41+ABR!L41+MAY!L41</f>
        <v>#REF!</v>
      </c>
      <c r="M41" s="7" t="e">
        <f t="shared" si="0"/>
        <v>#REF!</v>
      </c>
      <c r="O41" s="47"/>
    </row>
    <row r="42" spans="1:15">
      <c r="A42" s="42"/>
      <c r="C42" s="5" t="s">
        <v>115</v>
      </c>
      <c r="D42" s="58" t="e">
        <f>+ENE!D42+FEB!D42+MAR!D42+ABR!D42+MAY!D42</f>
        <v>#REF!</v>
      </c>
      <c r="E42" s="58" t="e">
        <f>+ENE!E42+FEB!E42+MAR!E42+ABR!E42+MAY!E42</f>
        <v>#REF!</v>
      </c>
      <c r="F42" s="58" t="e">
        <f>+ENE!F42+FEB!F42+MAR!F42+ABR!F42+MAY!F42</f>
        <v>#REF!</v>
      </c>
      <c r="G42" s="58" t="e">
        <f>+ENE!G42+FEB!G42+MAR!G42+ABR!G42+MAY!G42</f>
        <v>#REF!</v>
      </c>
      <c r="H42" s="58" t="e">
        <f>+ENE!H42+FEB!H42+MAR!H42+ABR!H42+MAY!H42</f>
        <v>#REF!</v>
      </c>
      <c r="I42" s="58" t="e">
        <f>+ENE!I42+FEB!I42+MAR!I42+ABR!I42+MAY!I42</f>
        <v>#REF!</v>
      </c>
      <c r="J42" s="58" t="e">
        <f>+ENE!J42+FEB!J42+MAR!J42+ABR!J42+MAY!J42</f>
        <v>#REF!</v>
      </c>
      <c r="K42" s="58" t="e">
        <f>+ENE!K42+FEB!K42+MAR!K42+ABR!K42+MAY!K42</f>
        <v>#REF!</v>
      </c>
      <c r="L42" s="58" t="e">
        <f>+ENE!L42+FEB!L42+MAR!L42+ABR!L42+MAY!L42</f>
        <v>#REF!</v>
      </c>
      <c r="M42" s="7" t="e">
        <f t="shared" ref="M42:M67" si="1">SUM(D42:L42)</f>
        <v>#REF!</v>
      </c>
      <c r="O42" s="47"/>
    </row>
    <row r="43" spans="1:15">
      <c r="A43" s="42"/>
      <c r="C43" s="5" t="s">
        <v>116</v>
      </c>
      <c r="D43" s="58" t="e">
        <f>+ENE!D43+FEB!D43+MAR!D43+ABR!D43+MAY!D43</f>
        <v>#REF!</v>
      </c>
      <c r="E43" s="58" t="e">
        <f>+ENE!E43+FEB!E43+MAR!E43+ABR!E43+MAY!E43</f>
        <v>#REF!</v>
      </c>
      <c r="F43" s="58" t="e">
        <f>+ENE!F43+FEB!F43+MAR!F43+ABR!F43+MAY!F43</f>
        <v>#REF!</v>
      </c>
      <c r="G43" s="58" t="e">
        <f>+ENE!G43+FEB!G43+MAR!G43+ABR!G43+MAY!G43</f>
        <v>#REF!</v>
      </c>
      <c r="H43" s="58" t="e">
        <f>+ENE!H43+FEB!H43+MAR!H43+ABR!H43+MAY!H43</f>
        <v>#REF!</v>
      </c>
      <c r="I43" s="58" t="e">
        <f>+ENE!I43+FEB!I43+MAR!I43+ABR!I43+MAY!I43</f>
        <v>#REF!</v>
      </c>
      <c r="J43" s="58" t="e">
        <f>+ENE!J43+FEB!J43+MAR!J43+ABR!J43+MAY!J43</f>
        <v>#REF!</v>
      </c>
      <c r="K43" s="58" t="e">
        <f>+ENE!K43+FEB!K43+MAR!K43+ABR!K43+MAY!K43</f>
        <v>#REF!</v>
      </c>
      <c r="L43" s="58" t="e">
        <f>+ENE!L43+FEB!L43+MAR!L43+ABR!L43+MAY!L43</f>
        <v>#REF!</v>
      </c>
      <c r="M43" s="7" t="e">
        <f t="shared" si="1"/>
        <v>#REF!</v>
      </c>
      <c r="O43" s="47"/>
    </row>
    <row r="44" spans="1:15">
      <c r="A44" s="42"/>
      <c r="C44" s="5" t="s">
        <v>117</v>
      </c>
      <c r="D44" s="58" t="e">
        <f>+ENE!D44+FEB!D44+MAR!D44+ABR!D44+MAY!D44</f>
        <v>#REF!</v>
      </c>
      <c r="E44" s="58" t="e">
        <f>+ENE!E44+FEB!E44+MAR!E44+ABR!E44+MAY!E44</f>
        <v>#REF!</v>
      </c>
      <c r="F44" s="58" t="e">
        <f>+ENE!F44+FEB!F44+MAR!F44+ABR!F44+MAY!F44</f>
        <v>#REF!</v>
      </c>
      <c r="G44" s="58" t="e">
        <f>+ENE!G44+FEB!G44+MAR!G44+ABR!G44+MAY!G44</f>
        <v>#REF!</v>
      </c>
      <c r="H44" s="58" t="e">
        <f>+ENE!H44+FEB!H44+MAR!H44+ABR!H44+MAY!H44</f>
        <v>#REF!</v>
      </c>
      <c r="I44" s="58" t="e">
        <f>+ENE!I44+FEB!I44+MAR!I44+ABR!I44+MAY!I44</f>
        <v>#REF!</v>
      </c>
      <c r="J44" s="58" t="e">
        <f>+ENE!J44+FEB!J44+MAR!J44+ABR!J44+MAY!J44</f>
        <v>#REF!</v>
      </c>
      <c r="K44" s="58" t="e">
        <f>+ENE!K44+FEB!K44+MAR!K44+ABR!K44+MAY!K44</f>
        <v>#REF!</v>
      </c>
      <c r="L44" s="58" t="e">
        <f>+ENE!L44+FEB!L44+MAR!L44+ABR!L44+MAY!L44</f>
        <v>#REF!</v>
      </c>
      <c r="M44" s="7" t="e">
        <f t="shared" si="1"/>
        <v>#REF!</v>
      </c>
      <c r="O44" s="47"/>
    </row>
    <row r="45" spans="1:15">
      <c r="A45" s="42"/>
      <c r="C45" s="5" t="s">
        <v>46</v>
      </c>
      <c r="D45" s="58" t="e">
        <f>+ENE!D45+FEB!D45+MAR!D45+ABR!D45+MAY!D45</f>
        <v>#REF!</v>
      </c>
      <c r="E45" s="58" t="e">
        <f>+ENE!E45+FEB!E45+MAR!E45+ABR!E45+MAY!E45</f>
        <v>#REF!</v>
      </c>
      <c r="F45" s="58" t="e">
        <f>+ENE!F45+FEB!F45+MAR!F45+ABR!F45+MAY!F45</f>
        <v>#REF!</v>
      </c>
      <c r="G45" s="58" t="e">
        <f>+ENE!G45+FEB!G45+MAR!G45+ABR!G45+MAY!G45</f>
        <v>#REF!</v>
      </c>
      <c r="H45" s="58" t="e">
        <f>+ENE!H45+FEB!H45+MAR!H45+ABR!H45+MAY!H45</f>
        <v>#REF!</v>
      </c>
      <c r="I45" s="58" t="e">
        <f>+ENE!I45+FEB!I45+MAR!I45+ABR!I45+MAY!I45</f>
        <v>#REF!</v>
      </c>
      <c r="J45" s="58" t="e">
        <f>+ENE!J45+FEB!J45+MAR!J45+ABR!J45+MAY!J45</f>
        <v>#REF!</v>
      </c>
      <c r="K45" s="58" t="e">
        <f>+ENE!K45+FEB!K45+MAR!K45+ABR!K45+MAY!K45</f>
        <v>#REF!</v>
      </c>
      <c r="L45" s="58" t="e">
        <f>+ENE!L45+FEB!L45+MAR!L45+ABR!L45+MAY!L45</f>
        <v>#REF!</v>
      </c>
      <c r="M45" s="7" t="e">
        <f t="shared" si="1"/>
        <v>#REF!</v>
      </c>
      <c r="O45" s="47"/>
    </row>
    <row r="46" spans="1:15">
      <c r="A46" s="42"/>
      <c r="C46" s="5" t="s">
        <v>47</v>
      </c>
      <c r="D46" s="58" t="e">
        <f>+ENE!D46+FEB!D46+MAR!D46+ABR!D46+MAY!D46</f>
        <v>#REF!</v>
      </c>
      <c r="E46" s="58" t="e">
        <f>+ENE!E46+FEB!E46+MAR!E46+ABR!E46+MAY!E46</f>
        <v>#REF!</v>
      </c>
      <c r="F46" s="58" t="e">
        <f>+ENE!F46+FEB!F46+MAR!F46+ABR!F46+MAY!F46</f>
        <v>#REF!</v>
      </c>
      <c r="G46" s="58" t="e">
        <f>+ENE!G46+FEB!G46+MAR!G46+ABR!G46+MAY!G46</f>
        <v>#REF!</v>
      </c>
      <c r="H46" s="58" t="e">
        <f>+ENE!H46+FEB!H46+MAR!H46+ABR!H46+MAY!H46</f>
        <v>#REF!</v>
      </c>
      <c r="I46" s="58" t="e">
        <f>+ENE!I46+FEB!I46+MAR!I46+ABR!I46+MAY!I46</f>
        <v>#REF!</v>
      </c>
      <c r="J46" s="58" t="e">
        <f>+ENE!J46+FEB!J46+MAR!J46+ABR!J46+MAY!J46</f>
        <v>#REF!</v>
      </c>
      <c r="K46" s="58" t="e">
        <f>+ENE!K46+FEB!K46+MAR!K46+ABR!K46+MAY!K46</f>
        <v>#REF!</v>
      </c>
      <c r="L46" s="58" t="e">
        <f>+ENE!L46+FEB!L46+MAR!L46+ABR!L46+MAY!L46</f>
        <v>#REF!</v>
      </c>
      <c r="M46" s="7" t="e">
        <f t="shared" si="1"/>
        <v>#REF!</v>
      </c>
      <c r="O46" s="47"/>
    </row>
    <row r="47" spans="1:15">
      <c r="A47" s="42"/>
      <c r="C47" s="5" t="s">
        <v>48</v>
      </c>
      <c r="D47" s="58" t="e">
        <f>+ENE!D47+FEB!D47+MAR!D47+ABR!D47+MAY!D47</f>
        <v>#REF!</v>
      </c>
      <c r="E47" s="58" t="e">
        <f>+ENE!E47+FEB!E47+MAR!E47+ABR!E47+MAY!E47</f>
        <v>#REF!</v>
      </c>
      <c r="F47" s="58" t="e">
        <f>+ENE!F47+FEB!F47+MAR!F47+ABR!F47+MAY!F47</f>
        <v>#REF!</v>
      </c>
      <c r="G47" s="58" t="e">
        <f>+ENE!G47+FEB!G47+MAR!G47+ABR!G47+MAY!G47</f>
        <v>#REF!</v>
      </c>
      <c r="H47" s="58" t="e">
        <f>+ENE!H47+FEB!H47+MAR!H47+ABR!H47+MAY!H47</f>
        <v>#REF!</v>
      </c>
      <c r="I47" s="58" t="e">
        <f>+ENE!I47+FEB!I47+MAR!I47+ABR!I47+MAY!I47</f>
        <v>#REF!</v>
      </c>
      <c r="J47" s="58" t="e">
        <f>+ENE!J47+FEB!J47+MAR!J47+ABR!J47+MAY!J47</f>
        <v>#REF!</v>
      </c>
      <c r="K47" s="58" t="e">
        <f>+ENE!K47+FEB!K47+MAR!K47+ABR!K47+MAY!K47</f>
        <v>#REF!</v>
      </c>
      <c r="L47" s="58" t="e">
        <f>+ENE!L47+FEB!L47+MAR!L47+ABR!L47+MAY!L47</f>
        <v>#REF!</v>
      </c>
      <c r="M47" s="7" t="e">
        <f t="shared" si="1"/>
        <v>#REF!</v>
      </c>
      <c r="O47" s="47"/>
    </row>
    <row r="48" spans="1:15">
      <c r="A48" s="42"/>
      <c r="C48" s="5" t="s">
        <v>118</v>
      </c>
      <c r="D48" s="58" t="e">
        <f>+ENE!D48+FEB!D48+MAR!D48+ABR!D48+MAY!D48</f>
        <v>#REF!</v>
      </c>
      <c r="E48" s="58" t="e">
        <f>+ENE!E48+FEB!E48+MAR!E48+ABR!E48+MAY!E48</f>
        <v>#REF!</v>
      </c>
      <c r="F48" s="58" t="e">
        <f>+ENE!F48+FEB!F48+MAR!F48+ABR!F48+MAY!F48</f>
        <v>#REF!</v>
      </c>
      <c r="G48" s="58" t="e">
        <f>+ENE!G48+FEB!G48+MAR!G48+ABR!G48+MAY!G48</f>
        <v>#REF!</v>
      </c>
      <c r="H48" s="58" t="e">
        <f>+ENE!H48+FEB!H48+MAR!H48+ABR!H48+MAY!H48</f>
        <v>#REF!</v>
      </c>
      <c r="I48" s="58" t="e">
        <f>+ENE!I48+FEB!I48+MAR!I48+ABR!I48+MAY!I48</f>
        <v>#REF!</v>
      </c>
      <c r="J48" s="58" t="e">
        <f>+ENE!J48+FEB!J48+MAR!J48+ABR!J48+MAY!J48</f>
        <v>#REF!</v>
      </c>
      <c r="K48" s="58" t="e">
        <f>+ENE!K48+FEB!K48+MAR!K48+ABR!K48+MAY!K48</f>
        <v>#REF!</v>
      </c>
      <c r="L48" s="58" t="e">
        <f>+ENE!L48+FEB!L48+MAR!L48+ABR!L48+MAY!L48</f>
        <v>#REF!</v>
      </c>
      <c r="M48" s="7" t="e">
        <f t="shared" si="1"/>
        <v>#REF!</v>
      </c>
      <c r="O48" s="47"/>
    </row>
    <row r="49" spans="1:15">
      <c r="A49" s="42"/>
      <c r="C49" s="5" t="s">
        <v>119</v>
      </c>
      <c r="D49" s="58" t="e">
        <f>+ENE!D49+FEB!D49+MAR!D49+ABR!D49+MAY!D49</f>
        <v>#REF!</v>
      </c>
      <c r="E49" s="58" t="e">
        <f>+ENE!E49+FEB!E49+MAR!E49+ABR!E49+MAY!E49</f>
        <v>#REF!</v>
      </c>
      <c r="F49" s="58" t="e">
        <f>+ENE!F49+FEB!F49+MAR!F49+ABR!F49+MAY!F49</f>
        <v>#REF!</v>
      </c>
      <c r="G49" s="58" t="e">
        <f>+ENE!G49+FEB!G49+MAR!G49+ABR!G49+MAY!G49</f>
        <v>#REF!</v>
      </c>
      <c r="H49" s="58" t="e">
        <f>+ENE!H49+FEB!H49+MAR!H49+ABR!H49+MAY!H49</f>
        <v>#REF!</v>
      </c>
      <c r="I49" s="58" t="e">
        <f>+ENE!I49+FEB!I49+MAR!I49+ABR!I49+MAY!I49</f>
        <v>#REF!</v>
      </c>
      <c r="J49" s="58" t="e">
        <f>+ENE!J49+FEB!J49+MAR!J49+ABR!J49+MAY!J49</f>
        <v>#REF!</v>
      </c>
      <c r="K49" s="58" t="e">
        <f>+ENE!K49+FEB!K49+MAR!K49+ABR!K49+MAY!K49</f>
        <v>#REF!</v>
      </c>
      <c r="L49" s="58" t="e">
        <f>+ENE!L49+FEB!L49+MAR!L49+ABR!L49+MAY!L49</f>
        <v>#REF!</v>
      </c>
      <c r="M49" s="7" t="e">
        <f t="shared" si="1"/>
        <v>#REF!</v>
      </c>
      <c r="O49" s="47"/>
    </row>
    <row r="50" spans="1:15">
      <c r="A50" s="42"/>
      <c r="C50" s="5" t="s">
        <v>120</v>
      </c>
      <c r="D50" s="58" t="e">
        <f>+ENE!D50+FEB!D50+MAR!D50+ABR!D50+MAY!D50</f>
        <v>#REF!</v>
      </c>
      <c r="E50" s="58" t="e">
        <f>+ENE!E50+FEB!E50+MAR!E50+ABR!E50+MAY!E50</f>
        <v>#REF!</v>
      </c>
      <c r="F50" s="58" t="e">
        <f>+ENE!F50+FEB!F50+MAR!F50+ABR!F50+MAY!F50</f>
        <v>#REF!</v>
      </c>
      <c r="G50" s="58" t="e">
        <f>+ENE!G50+FEB!G50+MAR!G50+ABR!G50+MAY!G50</f>
        <v>#REF!</v>
      </c>
      <c r="H50" s="58" t="e">
        <f>+ENE!H50+FEB!H50+MAR!H50+ABR!H50+MAY!H50</f>
        <v>#REF!</v>
      </c>
      <c r="I50" s="58" t="e">
        <f>+ENE!I50+FEB!I50+MAR!I50+ABR!I50+MAY!I50</f>
        <v>#REF!</v>
      </c>
      <c r="J50" s="58" t="e">
        <f>+ENE!J50+FEB!J50+MAR!J50+ABR!J50+MAY!J50</f>
        <v>#REF!</v>
      </c>
      <c r="K50" s="58" t="e">
        <f>+ENE!K50+FEB!K50+MAR!K50+ABR!K50+MAY!K50</f>
        <v>#REF!</v>
      </c>
      <c r="L50" s="58" t="e">
        <f>+ENE!L50+FEB!L50+MAR!L50+ABR!L50+MAY!L50</f>
        <v>#REF!</v>
      </c>
      <c r="M50" s="7" t="e">
        <f t="shared" si="1"/>
        <v>#REF!</v>
      </c>
      <c r="O50" s="47"/>
    </row>
    <row r="51" spans="1:15">
      <c r="A51" s="42"/>
      <c r="C51" s="5" t="s">
        <v>52</v>
      </c>
      <c r="D51" s="58" t="e">
        <f>+ENE!D51+FEB!D51+MAR!D51+ABR!D51+MAY!D51</f>
        <v>#REF!</v>
      </c>
      <c r="E51" s="58" t="e">
        <f>+ENE!E51+FEB!E51+MAR!E51+ABR!E51+MAY!E51</f>
        <v>#REF!</v>
      </c>
      <c r="F51" s="58" t="e">
        <f>+ENE!F51+FEB!F51+MAR!F51+ABR!F51+MAY!F51</f>
        <v>#REF!</v>
      </c>
      <c r="G51" s="58" t="e">
        <f>+ENE!G51+FEB!G51+MAR!G51+ABR!G51+MAY!G51</f>
        <v>#REF!</v>
      </c>
      <c r="H51" s="58" t="e">
        <f>+ENE!H51+FEB!H51+MAR!H51+ABR!H51+MAY!H51</f>
        <v>#REF!</v>
      </c>
      <c r="I51" s="58" t="e">
        <f>+ENE!I51+FEB!I51+MAR!I51+ABR!I51+MAY!I51</f>
        <v>#REF!</v>
      </c>
      <c r="J51" s="58" t="e">
        <f>+ENE!J51+FEB!J51+MAR!J51+ABR!J51+MAY!J51</f>
        <v>#REF!</v>
      </c>
      <c r="K51" s="58" t="e">
        <f>+ENE!K51+FEB!K51+MAR!K51+ABR!K51+MAY!K51</f>
        <v>#REF!</v>
      </c>
      <c r="L51" s="58" t="e">
        <f>+ENE!L51+FEB!L51+MAR!L51+ABR!L51+MAY!L51</f>
        <v>#REF!</v>
      </c>
      <c r="M51" s="7" t="e">
        <f t="shared" si="1"/>
        <v>#REF!</v>
      </c>
      <c r="O51" s="47"/>
    </row>
    <row r="52" spans="1:15">
      <c r="A52" s="42"/>
      <c r="C52" s="5" t="s">
        <v>121</v>
      </c>
      <c r="D52" s="58" t="e">
        <f>+ENE!D52+FEB!D52+MAR!D52+ABR!D52+MAY!D52</f>
        <v>#REF!</v>
      </c>
      <c r="E52" s="58" t="e">
        <f>+ENE!E52+FEB!E52+MAR!E52+ABR!E52+MAY!E52</f>
        <v>#REF!</v>
      </c>
      <c r="F52" s="58" t="e">
        <f>+ENE!F52+FEB!F52+MAR!F52+ABR!F52+MAY!F52</f>
        <v>#REF!</v>
      </c>
      <c r="G52" s="58" t="e">
        <f>+ENE!G52+FEB!G52+MAR!G52+ABR!G52+MAY!G52</f>
        <v>#REF!</v>
      </c>
      <c r="H52" s="58" t="e">
        <f>+ENE!H52+FEB!H52+MAR!H52+ABR!H52+MAY!H52</f>
        <v>#REF!</v>
      </c>
      <c r="I52" s="58" t="e">
        <f>+ENE!I52+FEB!I52+MAR!I52+ABR!I52+MAY!I52</f>
        <v>#REF!</v>
      </c>
      <c r="J52" s="58" t="e">
        <f>+ENE!J52+FEB!J52+MAR!J52+ABR!J52+MAY!J52</f>
        <v>#REF!</v>
      </c>
      <c r="K52" s="58" t="e">
        <f>+ENE!K52+FEB!K52+MAR!K52+ABR!K52+MAY!K52</f>
        <v>#REF!</v>
      </c>
      <c r="L52" s="58" t="e">
        <f>+ENE!L52+FEB!L52+MAR!L52+ABR!L52+MAY!L52</f>
        <v>#REF!</v>
      </c>
      <c r="M52" s="7" t="e">
        <f t="shared" si="1"/>
        <v>#REF!</v>
      </c>
      <c r="O52" s="47"/>
    </row>
    <row r="53" spans="1:15">
      <c r="A53" s="42"/>
      <c r="C53" s="5" t="s">
        <v>54</v>
      </c>
      <c r="D53" s="58" t="e">
        <f>+ENE!D53+FEB!D53+MAR!D53+ABR!D53+MAY!D53</f>
        <v>#REF!</v>
      </c>
      <c r="E53" s="58" t="e">
        <f>+ENE!E53+FEB!E53+MAR!E53+ABR!E53+MAY!E53</f>
        <v>#REF!</v>
      </c>
      <c r="F53" s="58" t="e">
        <f>+ENE!F53+FEB!F53+MAR!F53+ABR!F53+MAY!F53</f>
        <v>#REF!</v>
      </c>
      <c r="G53" s="58" t="e">
        <f>+ENE!G53+FEB!G53+MAR!G53+ABR!G53+MAY!G53</f>
        <v>#REF!</v>
      </c>
      <c r="H53" s="58" t="e">
        <f>+ENE!H53+FEB!H53+MAR!H53+ABR!H53+MAY!H53</f>
        <v>#REF!</v>
      </c>
      <c r="I53" s="58" t="e">
        <f>+ENE!I53+FEB!I53+MAR!I53+ABR!I53+MAY!I53</f>
        <v>#REF!</v>
      </c>
      <c r="J53" s="58" t="e">
        <f>+ENE!J53+FEB!J53+MAR!J53+ABR!J53+MAY!J53</f>
        <v>#REF!</v>
      </c>
      <c r="K53" s="58" t="e">
        <f>+ENE!K53+FEB!K53+MAR!K53+ABR!K53+MAY!K53</f>
        <v>#REF!</v>
      </c>
      <c r="L53" s="58" t="e">
        <f>+ENE!L53+FEB!L53+MAR!L53+ABR!L53+MAY!L53</f>
        <v>#REF!</v>
      </c>
      <c r="M53" s="7" t="e">
        <f t="shared" si="1"/>
        <v>#REF!</v>
      </c>
      <c r="O53" s="47"/>
    </row>
    <row r="54" spans="1:15">
      <c r="A54" s="42"/>
      <c r="C54" s="5" t="s">
        <v>122</v>
      </c>
      <c r="D54" s="58" t="e">
        <f>+ENE!D54+FEB!D54+MAR!D54+ABR!D54+MAY!D54</f>
        <v>#REF!</v>
      </c>
      <c r="E54" s="58" t="e">
        <f>+ENE!E54+FEB!E54+MAR!E54+ABR!E54+MAY!E54</f>
        <v>#REF!</v>
      </c>
      <c r="F54" s="58" t="e">
        <f>+ENE!F54+FEB!F54+MAR!F54+ABR!F54+MAY!F54</f>
        <v>#REF!</v>
      </c>
      <c r="G54" s="58" t="e">
        <f>+ENE!G54+FEB!G54+MAR!G54+ABR!G54+MAY!G54</f>
        <v>#REF!</v>
      </c>
      <c r="H54" s="58" t="e">
        <f>+ENE!H54+FEB!H54+MAR!H54+ABR!H54+MAY!H54</f>
        <v>#REF!</v>
      </c>
      <c r="I54" s="58" t="e">
        <f>+ENE!I54+FEB!I54+MAR!I54+ABR!I54+MAY!I54</f>
        <v>#REF!</v>
      </c>
      <c r="J54" s="58" t="e">
        <f>+ENE!J54+FEB!J54+MAR!J54+ABR!J54+MAY!J54</f>
        <v>#REF!</v>
      </c>
      <c r="K54" s="58" t="e">
        <f>+ENE!K54+FEB!K54+MAR!K54+ABR!K54+MAY!K54</f>
        <v>#REF!</v>
      </c>
      <c r="L54" s="58" t="e">
        <f>+ENE!L54+FEB!L54+MAR!L54+ABR!L54+MAY!L54</f>
        <v>#REF!</v>
      </c>
      <c r="M54" s="7" t="e">
        <f t="shared" si="1"/>
        <v>#REF!</v>
      </c>
      <c r="O54" s="47"/>
    </row>
    <row r="55" spans="1:15">
      <c r="A55" s="42"/>
      <c r="C55" s="5" t="s">
        <v>56</v>
      </c>
      <c r="D55" s="58" t="e">
        <f>+ENE!D55+FEB!D55+MAR!D55+ABR!D55+MAY!D55</f>
        <v>#REF!</v>
      </c>
      <c r="E55" s="58" t="e">
        <f>+ENE!E55+FEB!E55+MAR!E55+ABR!E55+MAY!E55</f>
        <v>#REF!</v>
      </c>
      <c r="F55" s="58" t="e">
        <f>+ENE!F55+FEB!F55+MAR!F55+ABR!F55+MAY!F55</f>
        <v>#REF!</v>
      </c>
      <c r="G55" s="58" t="e">
        <f>+ENE!G55+FEB!G55+MAR!G55+ABR!G55+MAY!G55</f>
        <v>#REF!</v>
      </c>
      <c r="H55" s="58" t="e">
        <f>+ENE!H55+FEB!H55+MAR!H55+ABR!H55+MAY!H55</f>
        <v>#REF!</v>
      </c>
      <c r="I55" s="58" t="e">
        <f>+ENE!I55+FEB!I55+MAR!I55+ABR!I55+MAY!I55</f>
        <v>#REF!</v>
      </c>
      <c r="J55" s="58" t="e">
        <f>+ENE!J55+FEB!J55+MAR!J55+ABR!J55+MAY!J55</f>
        <v>#REF!</v>
      </c>
      <c r="K55" s="58" t="e">
        <f>+ENE!K55+FEB!K55+MAR!K55+ABR!K55+MAY!K55</f>
        <v>#REF!</v>
      </c>
      <c r="L55" s="58" t="e">
        <f>+ENE!L55+FEB!L55+MAR!L55+ABR!L55+MAY!L55</f>
        <v>#REF!</v>
      </c>
      <c r="M55" s="7" t="e">
        <f t="shared" si="1"/>
        <v>#REF!</v>
      </c>
      <c r="O55" s="47"/>
    </row>
    <row r="56" spans="1:15">
      <c r="A56" s="42"/>
      <c r="C56" s="5" t="s">
        <v>123</v>
      </c>
      <c r="D56" s="58" t="e">
        <f>+ENE!D56+FEB!D56+MAR!D56+ABR!D56+MAY!D56</f>
        <v>#REF!</v>
      </c>
      <c r="E56" s="58" t="e">
        <f>+ENE!E56+FEB!E56+MAR!E56+ABR!E56+MAY!E56</f>
        <v>#REF!</v>
      </c>
      <c r="F56" s="58" t="e">
        <f>+ENE!F56+FEB!F56+MAR!F56+ABR!F56+MAY!F56</f>
        <v>#REF!</v>
      </c>
      <c r="G56" s="58" t="e">
        <f>+ENE!G56+FEB!G56+MAR!G56+ABR!G56+MAY!G56</f>
        <v>#REF!</v>
      </c>
      <c r="H56" s="58" t="e">
        <f>+ENE!H56+FEB!H56+MAR!H56+ABR!H56+MAY!H56</f>
        <v>#REF!</v>
      </c>
      <c r="I56" s="58" t="e">
        <f>+ENE!I56+FEB!I56+MAR!I56+ABR!I56+MAY!I56</f>
        <v>#REF!</v>
      </c>
      <c r="J56" s="58" t="e">
        <f>+ENE!J56+FEB!J56+MAR!J56+ABR!J56+MAY!J56</f>
        <v>#REF!</v>
      </c>
      <c r="K56" s="58" t="e">
        <f>+ENE!K56+FEB!K56+MAR!K56+ABR!K56+MAY!K56</f>
        <v>#REF!</v>
      </c>
      <c r="L56" s="58" t="e">
        <f>+ENE!L56+FEB!L56+MAR!L56+ABR!L56+MAY!L56</f>
        <v>#REF!</v>
      </c>
      <c r="M56" s="7" t="e">
        <f t="shared" si="1"/>
        <v>#REF!</v>
      </c>
      <c r="O56" s="47"/>
    </row>
    <row r="57" spans="1:15">
      <c r="A57" s="42"/>
      <c r="C57" s="5" t="s">
        <v>124</v>
      </c>
      <c r="D57" s="58" t="e">
        <f>+ENE!D57+FEB!D57+MAR!D57+ABR!D57+MAY!D57</f>
        <v>#REF!</v>
      </c>
      <c r="E57" s="58" t="e">
        <f>+ENE!E57+FEB!E57+MAR!E57+ABR!E57+MAY!E57</f>
        <v>#REF!</v>
      </c>
      <c r="F57" s="58" t="e">
        <f>+ENE!F57+FEB!F57+MAR!F57+ABR!F57+MAY!F57</f>
        <v>#REF!</v>
      </c>
      <c r="G57" s="58" t="e">
        <f>+ENE!G57+FEB!G57+MAR!G57+ABR!G57+MAY!G57</f>
        <v>#REF!</v>
      </c>
      <c r="H57" s="58" t="e">
        <f>+ENE!H57+FEB!H57+MAR!H57+ABR!H57+MAY!H57</f>
        <v>#REF!</v>
      </c>
      <c r="I57" s="58" t="e">
        <f>+ENE!I57+FEB!I57+MAR!I57+ABR!I57+MAY!I57</f>
        <v>#REF!</v>
      </c>
      <c r="J57" s="58" t="e">
        <f>+ENE!J57+FEB!J57+MAR!J57+ABR!J57+MAY!J57</f>
        <v>#REF!</v>
      </c>
      <c r="K57" s="58" t="e">
        <f>+ENE!K57+FEB!K57+MAR!K57+ABR!K57+MAY!K57</f>
        <v>#REF!</v>
      </c>
      <c r="L57" s="58" t="e">
        <f>+ENE!L57+FEB!L57+MAR!L57+ABR!L57+MAY!L57</f>
        <v>#REF!</v>
      </c>
      <c r="M57" s="7" t="e">
        <f t="shared" si="1"/>
        <v>#REF!</v>
      </c>
      <c r="O57" s="47"/>
    </row>
    <row r="58" spans="1:15">
      <c r="A58" s="42"/>
      <c r="C58" s="5" t="s">
        <v>83</v>
      </c>
      <c r="D58" s="58" t="e">
        <f>+ENE!D58+FEB!D58+MAR!D58+ABR!D58+MAY!D58</f>
        <v>#REF!</v>
      </c>
      <c r="E58" s="58" t="e">
        <f>+ENE!E58+FEB!E58+MAR!E58+ABR!E58+MAY!E58</f>
        <v>#REF!</v>
      </c>
      <c r="F58" s="58" t="e">
        <f>+ENE!F58+FEB!F58+MAR!F58+ABR!F58+MAY!F58</f>
        <v>#REF!</v>
      </c>
      <c r="G58" s="58" t="e">
        <f>+ENE!G58+FEB!G58+MAR!G58+ABR!G58+MAY!G58</f>
        <v>#REF!</v>
      </c>
      <c r="H58" s="58" t="e">
        <f>+ENE!H58+FEB!H58+MAR!H58+ABR!H58+MAY!H58</f>
        <v>#REF!</v>
      </c>
      <c r="I58" s="58" t="e">
        <f>+ENE!I58+FEB!I58+MAR!I58+ABR!I58+MAY!I58</f>
        <v>#REF!</v>
      </c>
      <c r="J58" s="58" t="e">
        <f>+ENE!J58+FEB!J58+MAR!J58+ABR!J58+MAY!J58</f>
        <v>#REF!</v>
      </c>
      <c r="K58" s="58" t="e">
        <f>+ENE!K58+FEB!K58+MAR!K58+ABR!K58+MAY!K58</f>
        <v>#REF!</v>
      </c>
      <c r="L58" s="58" t="e">
        <f>+ENE!L58+FEB!L58+MAR!L58+ABR!L58+MAY!L58</f>
        <v>#REF!</v>
      </c>
      <c r="M58" s="7" t="e">
        <f t="shared" si="1"/>
        <v>#REF!</v>
      </c>
      <c r="O58" s="47"/>
    </row>
    <row r="59" spans="1:15">
      <c r="A59" s="42"/>
      <c r="C59" s="5" t="s">
        <v>125</v>
      </c>
      <c r="D59" s="58" t="e">
        <f>+ENE!D59+FEB!D59+MAR!D59+ABR!D59+MAY!D59</f>
        <v>#REF!</v>
      </c>
      <c r="E59" s="58" t="e">
        <f>+ENE!E59+FEB!E59+MAR!E59+ABR!E59+MAY!E59</f>
        <v>#REF!</v>
      </c>
      <c r="F59" s="58" t="e">
        <f>+ENE!F59+FEB!F59+MAR!F59+ABR!F59+MAY!F59</f>
        <v>#REF!</v>
      </c>
      <c r="G59" s="58" t="e">
        <f>+ENE!G59+FEB!G59+MAR!G59+ABR!G59+MAY!G59</f>
        <v>#REF!</v>
      </c>
      <c r="H59" s="58" t="e">
        <f>+ENE!H59+FEB!H59+MAR!H59+ABR!H59+MAY!H59</f>
        <v>#REF!</v>
      </c>
      <c r="I59" s="58" t="e">
        <f>+ENE!I59+FEB!I59+MAR!I59+ABR!I59+MAY!I59</f>
        <v>#REF!</v>
      </c>
      <c r="J59" s="58" t="e">
        <f>+ENE!J59+FEB!J59+MAR!J59+ABR!J59+MAY!J59</f>
        <v>#REF!</v>
      </c>
      <c r="K59" s="58" t="e">
        <f>+ENE!K59+FEB!K59+MAR!K59+ABR!K59+MAY!K59</f>
        <v>#REF!</v>
      </c>
      <c r="L59" s="58" t="e">
        <f>+ENE!L59+FEB!L59+MAR!L59+ABR!L59+MAY!L59</f>
        <v>#REF!</v>
      </c>
      <c r="M59" s="7" t="e">
        <f t="shared" si="1"/>
        <v>#REF!</v>
      </c>
      <c r="O59" s="47"/>
    </row>
    <row r="60" spans="1:15">
      <c r="A60" s="42"/>
      <c r="C60" s="5" t="s">
        <v>126</v>
      </c>
      <c r="D60" s="58" t="e">
        <f>+ENE!D60+FEB!D60+MAR!D60+ABR!D60+MAY!D60</f>
        <v>#REF!</v>
      </c>
      <c r="E60" s="58" t="e">
        <f>+ENE!E60+FEB!E60+MAR!E60+ABR!E60+MAY!E60</f>
        <v>#REF!</v>
      </c>
      <c r="F60" s="58" t="e">
        <f>+ENE!F60+FEB!F60+MAR!F60+ABR!F60+MAY!F60</f>
        <v>#REF!</v>
      </c>
      <c r="G60" s="58" t="e">
        <f>+ENE!G60+FEB!G60+MAR!G60+ABR!G60+MAY!G60</f>
        <v>#REF!</v>
      </c>
      <c r="H60" s="58" t="e">
        <f>+ENE!H60+FEB!H60+MAR!H60+ABR!H60+MAY!H60</f>
        <v>#REF!</v>
      </c>
      <c r="I60" s="58" t="e">
        <f>+ENE!I60+FEB!I60+MAR!I60+ABR!I60+MAY!I60</f>
        <v>#REF!</v>
      </c>
      <c r="J60" s="58" t="e">
        <f>+ENE!J60+FEB!J60+MAR!J60+ABR!J60+MAY!J60</f>
        <v>#REF!</v>
      </c>
      <c r="K60" s="58" t="e">
        <f>+ENE!K60+FEB!K60+MAR!K60+ABR!K60+MAY!K60</f>
        <v>#REF!</v>
      </c>
      <c r="L60" s="58" t="e">
        <f>+ENE!L60+FEB!L60+MAR!L60+ABR!L60+MAY!L60</f>
        <v>#REF!</v>
      </c>
      <c r="M60" s="7" t="e">
        <f t="shared" si="1"/>
        <v>#REF!</v>
      </c>
      <c r="O60" s="47"/>
    </row>
    <row r="61" spans="1:15">
      <c r="A61" s="42"/>
      <c r="C61" s="5" t="s">
        <v>60</v>
      </c>
      <c r="D61" s="58" t="e">
        <f>+ENE!D61+FEB!D61+MAR!D61+ABR!D61+MAY!D61</f>
        <v>#REF!</v>
      </c>
      <c r="E61" s="58" t="e">
        <f>+ENE!E61+FEB!E61+MAR!E61+ABR!E61+MAY!E61</f>
        <v>#REF!</v>
      </c>
      <c r="F61" s="58" t="e">
        <f>+ENE!F61+FEB!F61+MAR!F61+ABR!F61+MAY!F61</f>
        <v>#REF!</v>
      </c>
      <c r="G61" s="58" t="e">
        <f>+ENE!G61+FEB!G61+MAR!G61+ABR!G61+MAY!G61</f>
        <v>#REF!</v>
      </c>
      <c r="H61" s="58" t="e">
        <f>+ENE!H61+FEB!H61+MAR!H61+ABR!H61+MAY!H61</f>
        <v>#REF!</v>
      </c>
      <c r="I61" s="58" t="e">
        <f>+ENE!I61+FEB!I61+MAR!I61+ABR!I61+MAY!I61</f>
        <v>#REF!</v>
      </c>
      <c r="J61" s="58" t="e">
        <f>+ENE!J61+FEB!J61+MAR!J61+ABR!J61+MAY!J61</f>
        <v>#REF!</v>
      </c>
      <c r="K61" s="58" t="e">
        <f>+ENE!K61+FEB!K61+MAR!K61+ABR!K61+MAY!K61</f>
        <v>#REF!</v>
      </c>
      <c r="L61" s="58" t="e">
        <f>+ENE!L61+FEB!L61+MAR!L61+ABR!L61+MAY!L61</f>
        <v>#REF!</v>
      </c>
      <c r="M61" s="7" t="e">
        <f t="shared" si="1"/>
        <v>#REF!</v>
      </c>
      <c r="O61" s="47"/>
    </row>
    <row r="62" spans="1:15">
      <c r="A62" s="42"/>
      <c r="C62" s="5" t="s">
        <v>61</v>
      </c>
      <c r="D62" s="58" t="e">
        <f>+ENE!D62+FEB!D62+MAR!D62+ABR!D62+MAY!D62</f>
        <v>#REF!</v>
      </c>
      <c r="E62" s="58" t="e">
        <f>+ENE!E62+FEB!E62+MAR!E62+ABR!E62+MAY!E62</f>
        <v>#REF!</v>
      </c>
      <c r="F62" s="58" t="e">
        <f>+ENE!F62+FEB!F62+MAR!F62+ABR!F62+MAY!F62</f>
        <v>#REF!</v>
      </c>
      <c r="G62" s="58" t="e">
        <f>+ENE!G62+FEB!G62+MAR!G62+ABR!G62+MAY!G62</f>
        <v>#REF!</v>
      </c>
      <c r="H62" s="58" t="e">
        <f>+ENE!H62+FEB!H62+MAR!H62+ABR!H62+MAY!H62</f>
        <v>#REF!</v>
      </c>
      <c r="I62" s="58" t="e">
        <f>+ENE!I62+FEB!I62+MAR!I62+ABR!I62+MAY!I62</f>
        <v>#REF!</v>
      </c>
      <c r="J62" s="58" t="e">
        <f>+ENE!J62+FEB!J62+MAR!J62+ABR!J62+MAY!J62</f>
        <v>#REF!</v>
      </c>
      <c r="K62" s="58" t="e">
        <f>+ENE!K62+FEB!K62+MAR!K62+ABR!K62+MAY!K62</f>
        <v>#REF!</v>
      </c>
      <c r="L62" s="58" t="e">
        <f>+ENE!L62+FEB!L62+MAR!L62+ABR!L62+MAY!L62</f>
        <v>#REF!</v>
      </c>
      <c r="M62" s="7" t="e">
        <f t="shared" si="1"/>
        <v>#REF!</v>
      </c>
      <c r="O62" s="47"/>
    </row>
    <row r="63" spans="1:15">
      <c r="A63" s="42"/>
      <c r="C63" s="5" t="s">
        <v>127</v>
      </c>
      <c r="D63" s="58" t="e">
        <f>+ENE!D63+FEB!D63+MAR!D63+ABR!D63+MAY!D63</f>
        <v>#REF!</v>
      </c>
      <c r="E63" s="58" t="e">
        <f>+ENE!E63+FEB!E63+MAR!E63+ABR!E63+MAY!E63</f>
        <v>#REF!</v>
      </c>
      <c r="F63" s="58" t="e">
        <f>+ENE!F63+FEB!F63+MAR!F63+ABR!F63+MAY!F63</f>
        <v>#REF!</v>
      </c>
      <c r="G63" s="58" t="e">
        <f>+ENE!G63+FEB!G63+MAR!G63+ABR!G63+MAY!G63</f>
        <v>#REF!</v>
      </c>
      <c r="H63" s="58" t="e">
        <f>+ENE!H63+FEB!H63+MAR!H63+ABR!H63+MAY!H63</f>
        <v>#REF!</v>
      </c>
      <c r="I63" s="58" t="e">
        <f>+ENE!I63+FEB!I63+MAR!I63+ABR!I63+MAY!I63</f>
        <v>#REF!</v>
      </c>
      <c r="J63" s="58" t="e">
        <f>+ENE!J63+FEB!J63+MAR!J63+ABR!J63+MAY!J63</f>
        <v>#REF!</v>
      </c>
      <c r="K63" s="58" t="e">
        <f>+ENE!K63+FEB!K63+MAR!K63+ABR!K63+MAY!K63</f>
        <v>#REF!</v>
      </c>
      <c r="L63" s="58" t="e">
        <f>+ENE!L63+FEB!L63+MAR!L63+ABR!L63+MAY!L63</f>
        <v>#REF!</v>
      </c>
      <c r="M63" s="7" t="e">
        <f t="shared" si="1"/>
        <v>#REF!</v>
      </c>
      <c r="O63" s="47"/>
    </row>
    <row r="64" spans="1:15">
      <c r="A64" s="42"/>
      <c r="C64" s="5" t="s">
        <v>128</v>
      </c>
      <c r="D64" s="58" t="e">
        <f>+ENE!D64+FEB!D64+MAR!D64+ABR!D64+MAY!D64</f>
        <v>#REF!</v>
      </c>
      <c r="E64" s="58" t="e">
        <f>+ENE!E64+FEB!E64+MAR!E64+ABR!E64+MAY!E64</f>
        <v>#REF!</v>
      </c>
      <c r="F64" s="58" t="e">
        <f>+ENE!F64+FEB!F64+MAR!F64+ABR!F64+MAY!F64</f>
        <v>#REF!</v>
      </c>
      <c r="G64" s="58" t="e">
        <f>+ENE!G64+FEB!G64+MAR!G64+ABR!G64+MAY!G64</f>
        <v>#REF!</v>
      </c>
      <c r="H64" s="58" t="e">
        <f>+ENE!H64+FEB!H64+MAR!H64+ABR!H64+MAY!H64</f>
        <v>#REF!</v>
      </c>
      <c r="I64" s="58" t="e">
        <f>+ENE!I64+FEB!I64+MAR!I64+ABR!I64+MAY!I64</f>
        <v>#REF!</v>
      </c>
      <c r="J64" s="58" t="e">
        <f>+ENE!J64+FEB!J64+MAR!J64+ABR!J64+MAY!J64</f>
        <v>#REF!</v>
      </c>
      <c r="K64" s="58" t="e">
        <f>+ENE!K64+FEB!K64+MAR!K64+ABR!K64+MAY!K64</f>
        <v>#REF!</v>
      </c>
      <c r="L64" s="58" t="e">
        <f>+ENE!L64+FEB!L64+MAR!L64+ABR!L64+MAY!L64</f>
        <v>#REF!</v>
      </c>
      <c r="M64" s="7" t="e">
        <f t="shared" si="1"/>
        <v>#REF!</v>
      </c>
      <c r="O64" s="47"/>
    </row>
    <row r="65" spans="1:15">
      <c r="A65" s="42"/>
      <c r="C65" s="5" t="s">
        <v>64</v>
      </c>
      <c r="D65" s="58" t="e">
        <f>+ENE!D65+FEB!D65+MAR!D65+ABR!D65+MAY!D65</f>
        <v>#REF!</v>
      </c>
      <c r="E65" s="58" t="e">
        <f>+ENE!E65+FEB!E65+MAR!E65+ABR!E65+MAY!E65</f>
        <v>#REF!</v>
      </c>
      <c r="F65" s="58" t="e">
        <f>+ENE!F65+FEB!F65+MAR!F65+ABR!F65+MAY!F65</f>
        <v>#REF!</v>
      </c>
      <c r="G65" s="58" t="e">
        <f>+ENE!G65+FEB!G65+MAR!G65+ABR!G65+MAY!G65</f>
        <v>#REF!</v>
      </c>
      <c r="H65" s="58" t="e">
        <f>+ENE!H65+FEB!H65+MAR!H65+ABR!H65+MAY!H65</f>
        <v>#REF!</v>
      </c>
      <c r="I65" s="58" t="e">
        <f>+ENE!I65+FEB!I65+MAR!I65+ABR!I65+MAY!I65</f>
        <v>#REF!</v>
      </c>
      <c r="J65" s="58" t="e">
        <f>+ENE!J65+FEB!J65+MAR!J65+ABR!J65+MAY!J65</f>
        <v>#REF!</v>
      </c>
      <c r="K65" s="58" t="e">
        <f>+ENE!K65+FEB!K65+MAR!K65+ABR!K65+MAY!K65</f>
        <v>#REF!</v>
      </c>
      <c r="L65" s="58" t="e">
        <f>+ENE!L65+FEB!L65+MAR!L65+ABR!L65+MAY!L65</f>
        <v>#REF!</v>
      </c>
      <c r="M65" s="7" t="e">
        <f t="shared" si="1"/>
        <v>#REF!</v>
      </c>
      <c r="O65" s="47"/>
    </row>
    <row r="66" spans="1:15">
      <c r="A66" s="42"/>
      <c r="C66" s="5" t="s">
        <v>65</v>
      </c>
      <c r="D66" s="58" t="e">
        <f>+ENE!D66+FEB!D66+MAR!D66+ABR!D66+MAY!D66</f>
        <v>#REF!</v>
      </c>
      <c r="E66" s="58" t="e">
        <f>+ENE!E66+FEB!E66+MAR!E66+ABR!E66+MAY!E66</f>
        <v>#REF!</v>
      </c>
      <c r="F66" s="58" t="e">
        <f>+ENE!F66+FEB!F66+MAR!F66+ABR!F66+MAY!F66</f>
        <v>#REF!</v>
      </c>
      <c r="G66" s="58" t="e">
        <f>+ENE!G66+FEB!G66+MAR!G66+ABR!G66+MAY!G66</f>
        <v>#REF!</v>
      </c>
      <c r="H66" s="58" t="e">
        <f>+ENE!H66+FEB!H66+MAR!H66+ABR!H66+MAY!H66</f>
        <v>#REF!</v>
      </c>
      <c r="I66" s="58" t="e">
        <f>+ENE!I66+FEB!I66+MAR!I66+ABR!I66+MAY!I66</f>
        <v>#REF!</v>
      </c>
      <c r="J66" s="58" t="e">
        <f>+ENE!J66+FEB!J66+MAR!J66+ABR!J66+MAY!J66</f>
        <v>#REF!</v>
      </c>
      <c r="K66" s="58" t="e">
        <f>+ENE!K66+FEB!K66+MAR!K66+ABR!K66+MAY!K66</f>
        <v>#REF!</v>
      </c>
      <c r="L66" s="58" t="e">
        <f>+ENE!L66+FEB!L66+MAR!L66+ABR!L66+MAY!L66</f>
        <v>#REF!</v>
      </c>
      <c r="M66" s="7" t="e">
        <f t="shared" si="1"/>
        <v>#REF!</v>
      </c>
      <c r="O66" s="47"/>
    </row>
    <row r="67" spans="1:15" ht="13.5" thickBot="1">
      <c r="A67" s="42"/>
      <c r="C67" s="5" t="s">
        <v>66</v>
      </c>
      <c r="D67" s="58" t="e">
        <f>+ENE!D67+FEB!D67+MAR!D67+ABR!D67+MAY!D67</f>
        <v>#REF!</v>
      </c>
      <c r="E67" s="58" t="e">
        <f>+ENE!E67+FEB!E67+MAR!E67+ABR!E67+MAY!E67</f>
        <v>#REF!</v>
      </c>
      <c r="F67" s="58" t="e">
        <f>+ENE!F67+FEB!F67+MAR!F67+ABR!F67+MAY!F67</f>
        <v>#REF!</v>
      </c>
      <c r="G67" s="58" t="e">
        <f>+ENE!G67+FEB!G67+MAR!G67+ABR!G67+MAY!G67</f>
        <v>#REF!</v>
      </c>
      <c r="H67" s="58" t="e">
        <f>+ENE!H67+FEB!H67+MAR!H67+ABR!H67+MAY!H67</f>
        <v>#REF!</v>
      </c>
      <c r="I67" s="58" t="e">
        <f>+ENE!I67+FEB!I67+MAR!I67+ABR!I67+MAY!I67</f>
        <v>#REF!</v>
      </c>
      <c r="J67" s="58" t="e">
        <f>+ENE!J67+FEB!J67+MAR!J67+ABR!J67+MAY!J67</f>
        <v>#REF!</v>
      </c>
      <c r="K67" s="58" t="e">
        <f>+ENE!K67+FEB!K67+MAR!K67+ABR!K67+MAY!K67</f>
        <v>#REF!</v>
      </c>
      <c r="L67" s="58" t="e">
        <f>+ENE!L67+FEB!L67+MAR!L67+ABR!L67+MAY!L67</f>
        <v>#REF!</v>
      </c>
      <c r="M67" s="7" t="e">
        <f t="shared" si="1"/>
        <v>#REF!</v>
      </c>
      <c r="O67" s="47"/>
    </row>
    <row r="68" spans="1:15" ht="15.75" customHeight="1">
      <c r="A68" s="42"/>
      <c r="C68" s="8" t="s">
        <v>67</v>
      </c>
      <c r="D68" s="59" t="e">
        <f>SUM(D10:D67)</f>
        <v>#REF!</v>
      </c>
      <c r="E68" s="59" t="e">
        <f t="shared" ref="E68:M68" si="2">SUM(E10:E67)</f>
        <v>#REF!</v>
      </c>
      <c r="F68" s="59" t="e">
        <f t="shared" si="2"/>
        <v>#REF!</v>
      </c>
      <c r="G68" s="59" t="e">
        <f t="shared" si="2"/>
        <v>#REF!</v>
      </c>
      <c r="H68" s="59" t="e">
        <f t="shared" si="2"/>
        <v>#REF!</v>
      </c>
      <c r="I68" s="59" t="e">
        <f t="shared" si="2"/>
        <v>#REF!</v>
      </c>
      <c r="J68" s="59" t="e">
        <f t="shared" si="2"/>
        <v>#REF!</v>
      </c>
      <c r="K68" s="59" t="e">
        <f t="shared" si="2"/>
        <v>#REF!</v>
      </c>
      <c r="L68" s="59" t="e">
        <f t="shared" si="2"/>
        <v>#REF!</v>
      </c>
      <c r="M68" s="59" t="e">
        <f t="shared" si="2"/>
        <v>#REF!</v>
      </c>
      <c r="O68" s="47"/>
    </row>
    <row r="69" spans="1:15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7" t="e">
        <f>+M68-SUM(ACUMPAR!O17:O21)</f>
        <v>#REF!</v>
      </c>
      <c r="N69" s="1" t="s">
        <v>9</v>
      </c>
      <c r="O69" s="47"/>
    </row>
    <row r="70" spans="1:15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5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/>
      <c r="O71" s="47"/>
    </row>
    <row r="72" spans="1:15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3"/>
    </row>
    <row r="73" spans="1:15" ht="13.5" thickTop="1">
      <c r="A73"/>
      <c r="B73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559055118110237" header="0" footer="0"/>
  <pageSetup scale="63" orientation="landscape" r:id="rId1"/>
  <headerFooter alignWithMargins="0">
    <oddFooter>FEDERACION.xls&amp;RPágina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O94"/>
  <sheetViews>
    <sheetView view="pageBreakPreview" topLeftCell="A26" zoomScaleNormal="100" zoomScaleSheetLayoutView="100" workbookViewId="0">
      <selection activeCell="M70" sqref="M70"/>
    </sheetView>
  </sheetViews>
  <sheetFormatPr baseColWidth="10" defaultColWidth="11.453125" defaultRowHeight="13"/>
  <cols>
    <col min="1" max="1" width="1.26953125" style="1" customWidth="1"/>
    <col min="2" max="2" width="3.7265625" style="1" customWidth="1"/>
    <col min="3" max="3" width="33" style="1" customWidth="1"/>
    <col min="4" max="4" width="17.26953125" style="12" customWidth="1"/>
    <col min="5" max="5" width="19.26953125" style="1" customWidth="1"/>
    <col min="6" max="7" width="19.26953125" style="12" customWidth="1"/>
    <col min="8" max="8" width="19" style="12" customWidth="1"/>
    <col min="9" max="9" width="18.7265625" style="12" customWidth="1"/>
    <col min="10" max="10" width="19" style="12" customWidth="1"/>
    <col min="11" max="12" width="18.7265625" style="12" customWidth="1"/>
    <col min="13" max="13" width="19.26953125" style="12" customWidth="1"/>
    <col min="14" max="14" width="4" style="1" customWidth="1"/>
    <col min="15" max="15" width="1.26953125" style="1" customWidth="1"/>
    <col min="16" max="16384" width="11.453125" style="1"/>
  </cols>
  <sheetData>
    <row r="1" spans="1:15" ht="8.25" customHeight="1" thickTop="1">
      <c r="A1" s="41"/>
      <c r="B1" s="45"/>
      <c r="C1" s="45"/>
      <c r="D1" s="49"/>
      <c r="E1" s="45"/>
      <c r="F1" s="49"/>
      <c r="G1" s="49"/>
      <c r="H1" s="49"/>
      <c r="I1" s="49"/>
      <c r="J1" s="49"/>
      <c r="K1" s="49"/>
      <c r="L1" s="49"/>
      <c r="M1" s="49"/>
      <c r="N1" s="45"/>
      <c r="O1" s="46"/>
    </row>
    <row r="2" spans="1:15" ht="18" customHeight="1">
      <c r="A2" s="42"/>
      <c r="B2" s="52"/>
      <c r="C2" s="143" t="s">
        <v>0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O2" s="47"/>
    </row>
    <row r="3" spans="1:15" ht="19.5" customHeight="1">
      <c r="A3" s="42"/>
      <c r="C3" s="143" t="s">
        <v>84</v>
      </c>
      <c r="D3" s="143"/>
      <c r="E3" s="143"/>
      <c r="F3" s="143"/>
      <c r="G3" s="143"/>
      <c r="H3" s="143"/>
      <c r="I3" s="143"/>
      <c r="J3" s="143"/>
      <c r="K3" s="143"/>
      <c r="L3" s="143"/>
      <c r="M3" s="143"/>
      <c r="O3" s="47"/>
    </row>
    <row r="4" spans="1:15" ht="15.5">
      <c r="A4" s="42"/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O4" s="47"/>
    </row>
    <row r="5" spans="1:15" ht="15" customHeight="1">
      <c r="A5" s="42"/>
      <c r="C5" s="144" t="s">
        <v>1</v>
      </c>
      <c r="D5" s="144"/>
      <c r="E5" s="144"/>
      <c r="F5" s="144"/>
      <c r="G5" s="144"/>
      <c r="H5" s="144"/>
      <c r="I5" s="144"/>
      <c r="J5" s="144"/>
      <c r="K5" s="144"/>
      <c r="L5" s="144"/>
      <c r="M5" s="144"/>
      <c r="O5" s="47"/>
    </row>
    <row r="6" spans="1:15" ht="15.75" customHeight="1">
      <c r="A6" s="42"/>
      <c r="C6" s="141" t="s">
        <v>145</v>
      </c>
      <c r="D6" s="141"/>
      <c r="E6" s="141"/>
      <c r="F6" s="141"/>
      <c r="G6" s="141"/>
      <c r="H6" s="141"/>
      <c r="I6" s="141"/>
      <c r="J6" s="141"/>
      <c r="K6" s="141"/>
      <c r="L6" s="141"/>
      <c r="M6" s="141"/>
      <c r="O6" s="47"/>
    </row>
    <row r="7" spans="1:15" ht="5.25" customHeight="1" thickBot="1">
      <c r="A7" s="42"/>
      <c r="D7" s="1"/>
      <c r="F7" s="1"/>
      <c r="G7" s="1"/>
      <c r="H7" s="1"/>
      <c r="I7" s="1"/>
      <c r="J7" s="1"/>
      <c r="K7" s="1"/>
      <c r="L7" s="1"/>
      <c r="M7" s="1"/>
      <c r="O7" s="47"/>
    </row>
    <row r="8" spans="1:15">
      <c r="A8" s="42"/>
      <c r="C8" s="24"/>
      <c r="D8" s="20" t="s">
        <v>2</v>
      </c>
      <c r="E8" s="23" t="s">
        <v>87</v>
      </c>
      <c r="F8" s="20" t="s">
        <v>4</v>
      </c>
      <c r="G8" s="20" t="s">
        <v>99</v>
      </c>
      <c r="H8" s="61" t="s">
        <v>2</v>
      </c>
      <c r="I8" s="62" t="s">
        <v>91</v>
      </c>
      <c r="J8" s="62" t="s">
        <v>92</v>
      </c>
      <c r="K8" s="61" t="s">
        <v>93</v>
      </c>
      <c r="L8" s="61" t="s">
        <v>2</v>
      </c>
      <c r="M8" s="61" t="s">
        <v>10</v>
      </c>
      <c r="O8" s="47"/>
    </row>
    <row r="9" spans="1:15" ht="13.5" thickBot="1">
      <c r="A9" s="42"/>
      <c r="C9" s="26" t="s">
        <v>6</v>
      </c>
      <c r="D9" s="14" t="s">
        <v>8</v>
      </c>
      <c r="E9" s="27" t="s">
        <v>7</v>
      </c>
      <c r="F9" s="14" t="s">
        <v>9</v>
      </c>
      <c r="G9" s="14" t="s">
        <v>9</v>
      </c>
      <c r="H9" s="63" t="s">
        <v>95</v>
      </c>
      <c r="I9" s="64" t="s">
        <v>96</v>
      </c>
      <c r="J9" s="64" t="s">
        <v>97</v>
      </c>
      <c r="K9" s="63" t="s">
        <v>98</v>
      </c>
      <c r="L9" s="63" t="s">
        <v>130</v>
      </c>
      <c r="M9" s="63" t="s">
        <v>82</v>
      </c>
      <c r="O9" s="47"/>
    </row>
    <row r="10" spans="1:15">
      <c r="A10" s="42"/>
      <c r="C10" s="5" t="s">
        <v>100</v>
      </c>
      <c r="D10" s="58">
        <v>475978</v>
      </c>
      <c r="E10" s="58">
        <v>362058</v>
      </c>
      <c r="F10" s="96">
        <v>13068</v>
      </c>
      <c r="G10" s="58">
        <v>1428</v>
      </c>
      <c r="H10" s="58">
        <v>22540</v>
      </c>
      <c r="I10" s="58">
        <v>23005</v>
      </c>
      <c r="J10" s="60">
        <v>10725</v>
      </c>
      <c r="K10" s="60">
        <v>1134</v>
      </c>
      <c r="L10" s="60">
        <v>0</v>
      </c>
      <c r="M10" s="7">
        <f>SUM(D10:L10)</f>
        <v>909936</v>
      </c>
      <c r="O10" s="47"/>
    </row>
    <row r="11" spans="1:15">
      <c r="A11" s="42"/>
      <c r="C11" s="5" t="s">
        <v>12</v>
      </c>
      <c r="D11" s="58">
        <v>396590</v>
      </c>
      <c r="E11" s="58">
        <v>301671</v>
      </c>
      <c r="F11" s="96">
        <v>10889</v>
      </c>
      <c r="G11" s="58">
        <v>1190</v>
      </c>
      <c r="H11" s="58">
        <v>18780</v>
      </c>
      <c r="I11" s="58">
        <v>18630</v>
      </c>
      <c r="J11" s="60">
        <v>8686</v>
      </c>
      <c r="K11" s="60">
        <v>945</v>
      </c>
      <c r="L11" s="60">
        <v>0</v>
      </c>
      <c r="M11" s="7">
        <f t="shared" ref="M11:M67" si="0">SUM(D11:L11)</f>
        <v>757381</v>
      </c>
      <c r="O11" s="47"/>
    </row>
    <row r="12" spans="1:15">
      <c r="A12" s="42"/>
      <c r="C12" s="5" t="s">
        <v>101</v>
      </c>
      <c r="D12" s="58">
        <v>314939</v>
      </c>
      <c r="E12" s="58">
        <v>239562</v>
      </c>
      <c r="F12" s="96">
        <v>8647</v>
      </c>
      <c r="G12" s="58">
        <v>945</v>
      </c>
      <c r="H12" s="58">
        <v>14913</v>
      </c>
      <c r="I12" s="58">
        <v>11465</v>
      </c>
      <c r="J12" s="60">
        <v>5345</v>
      </c>
      <c r="K12" s="60">
        <v>750</v>
      </c>
      <c r="L12" s="60">
        <v>99514</v>
      </c>
      <c r="M12" s="7">
        <f t="shared" si="0"/>
        <v>696080</v>
      </c>
      <c r="O12" s="47"/>
    </row>
    <row r="13" spans="1:15">
      <c r="A13" s="42"/>
      <c r="C13" s="5" t="s">
        <v>102</v>
      </c>
      <c r="D13" s="58">
        <v>366221</v>
      </c>
      <c r="E13" s="58">
        <v>278570</v>
      </c>
      <c r="F13" s="96">
        <v>10055</v>
      </c>
      <c r="G13" s="58">
        <v>1099</v>
      </c>
      <c r="H13" s="58">
        <v>17342</v>
      </c>
      <c r="I13" s="58">
        <v>16845</v>
      </c>
      <c r="J13" s="60">
        <v>7854</v>
      </c>
      <c r="K13" s="60">
        <v>872</v>
      </c>
      <c r="L13" s="60">
        <v>0</v>
      </c>
      <c r="M13" s="7">
        <f t="shared" si="0"/>
        <v>698858</v>
      </c>
      <c r="O13" s="47"/>
    </row>
    <row r="14" spans="1:15">
      <c r="A14" s="42"/>
      <c r="C14" s="5" t="s">
        <v>103</v>
      </c>
      <c r="D14" s="58">
        <v>2332174</v>
      </c>
      <c r="E14" s="58">
        <v>1773995</v>
      </c>
      <c r="F14" s="96">
        <v>64031</v>
      </c>
      <c r="G14" s="58">
        <v>6997</v>
      </c>
      <c r="H14" s="58">
        <v>110437</v>
      </c>
      <c r="I14" s="58">
        <v>138453</v>
      </c>
      <c r="J14" s="60">
        <v>64552</v>
      </c>
      <c r="K14" s="60">
        <v>5556</v>
      </c>
      <c r="L14" s="60">
        <v>71769</v>
      </c>
      <c r="M14" s="7">
        <f t="shared" si="0"/>
        <v>4567964</v>
      </c>
      <c r="O14" s="47"/>
    </row>
    <row r="15" spans="1:15">
      <c r="A15" s="42"/>
      <c r="C15" s="5" t="s">
        <v>104</v>
      </c>
      <c r="D15" s="58">
        <v>510519</v>
      </c>
      <c r="E15" s="58">
        <v>388332</v>
      </c>
      <c r="F15" s="96">
        <v>14016</v>
      </c>
      <c r="G15" s="58">
        <v>1532</v>
      </c>
      <c r="H15" s="58">
        <v>24175</v>
      </c>
      <c r="I15" s="58">
        <v>28161</v>
      </c>
      <c r="J15" s="60">
        <v>13130</v>
      </c>
      <c r="K15" s="60">
        <v>1216</v>
      </c>
      <c r="L15" s="60">
        <v>0</v>
      </c>
      <c r="M15" s="7">
        <f t="shared" si="0"/>
        <v>981081</v>
      </c>
      <c r="O15" s="47"/>
    </row>
    <row r="16" spans="1:15">
      <c r="A16" s="42"/>
      <c r="C16" s="5" t="s">
        <v>105</v>
      </c>
      <c r="D16" s="58">
        <v>1005758</v>
      </c>
      <c r="E16" s="58">
        <v>765042</v>
      </c>
      <c r="F16" s="96">
        <v>27613</v>
      </c>
      <c r="G16" s="58">
        <v>3018</v>
      </c>
      <c r="H16" s="58">
        <v>47626</v>
      </c>
      <c r="I16" s="58">
        <v>47607</v>
      </c>
      <c r="J16" s="60">
        <v>22196</v>
      </c>
      <c r="K16" s="60">
        <v>2396</v>
      </c>
      <c r="L16" s="60">
        <v>0</v>
      </c>
      <c r="M16" s="7">
        <f t="shared" si="0"/>
        <v>1921256</v>
      </c>
      <c r="O16" s="47"/>
    </row>
    <row r="17" spans="1:15">
      <c r="A17" s="42"/>
      <c r="C17" s="5" t="s">
        <v>18</v>
      </c>
      <c r="D17" s="58">
        <v>658070</v>
      </c>
      <c r="E17" s="58">
        <v>500569</v>
      </c>
      <c r="F17" s="96">
        <v>18068</v>
      </c>
      <c r="G17" s="58">
        <v>1974</v>
      </c>
      <c r="H17" s="58">
        <v>31161</v>
      </c>
      <c r="I17" s="58">
        <v>39758</v>
      </c>
      <c r="J17" s="60">
        <v>18537</v>
      </c>
      <c r="K17" s="60">
        <v>1568</v>
      </c>
      <c r="L17" s="60">
        <v>8344</v>
      </c>
      <c r="M17" s="7">
        <f t="shared" si="0"/>
        <v>1278049</v>
      </c>
      <c r="O17" s="47"/>
    </row>
    <row r="18" spans="1:15">
      <c r="A18" s="42"/>
      <c r="C18" s="5" t="s">
        <v>19</v>
      </c>
      <c r="D18" s="58">
        <v>1027293</v>
      </c>
      <c r="E18" s="58">
        <v>781422</v>
      </c>
      <c r="F18" s="96">
        <v>28204</v>
      </c>
      <c r="G18" s="58">
        <v>3082</v>
      </c>
      <c r="H18" s="58">
        <v>48646</v>
      </c>
      <c r="I18" s="58">
        <v>41888</v>
      </c>
      <c r="J18" s="60">
        <v>19530</v>
      </c>
      <c r="K18" s="60">
        <v>2447</v>
      </c>
      <c r="L18" s="60">
        <v>0</v>
      </c>
      <c r="M18" s="7">
        <f t="shared" si="0"/>
        <v>1952512</v>
      </c>
      <c r="O18" s="47"/>
    </row>
    <row r="19" spans="1:15">
      <c r="A19" s="42"/>
      <c r="C19" s="5" t="s">
        <v>106</v>
      </c>
      <c r="D19" s="58">
        <v>247307</v>
      </c>
      <c r="E19" s="58">
        <v>188116</v>
      </c>
      <c r="F19" s="96">
        <v>6790</v>
      </c>
      <c r="G19" s="58">
        <v>742</v>
      </c>
      <c r="H19" s="58">
        <v>11711</v>
      </c>
      <c r="I19" s="58">
        <v>7740</v>
      </c>
      <c r="J19" s="60">
        <v>3609</v>
      </c>
      <c r="K19" s="60">
        <v>589</v>
      </c>
      <c r="L19" s="60">
        <v>26275</v>
      </c>
      <c r="M19" s="7">
        <f t="shared" si="0"/>
        <v>492879</v>
      </c>
      <c r="O19" s="47"/>
    </row>
    <row r="20" spans="1:15">
      <c r="A20" s="42"/>
      <c r="C20" s="5" t="s">
        <v>107</v>
      </c>
      <c r="D20" s="58">
        <v>290299</v>
      </c>
      <c r="E20" s="58">
        <v>220819</v>
      </c>
      <c r="F20" s="96">
        <v>7970</v>
      </c>
      <c r="G20" s="58">
        <v>871</v>
      </c>
      <c r="H20" s="58">
        <v>13746</v>
      </c>
      <c r="I20" s="58">
        <v>10817</v>
      </c>
      <c r="J20" s="60">
        <v>5043</v>
      </c>
      <c r="K20" s="60">
        <v>692</v>
      </c>
      <c r="L20" s="60">
        <v>0</v>
      </c>
      <c r="M20" s="7">
        <f t="shared" si="0"/>
        <v>550257</v>
      </c>
      <c r="O20" s="47"/>
    </row>
    <row r="21" spans="1:15">
      <c r="A21" s="42"/>
      <c r="C21" s="5" t="s">
        <v>20</v>
      </c>
      <c r="D21" s="58">
        <v>10711493</v>
      </c>
      <c r="E21" s="58">
        <v>8147818</v>
      </c>
      <c r="F21" s="96">
        <v>294089</v>
      </c>
      <c r="G21" s="58">
        <v>32139</v>
      </c>
      <c r="H21" s="58">
        <v>507226</v>
      </c>
      <c r="I21" s="58">
        <v>703063</v>
      </c>
      <c r="J21" s="60">
        <v>327789</v>
      </c>
      <c r="K21" s="60">
        <v>25517</v>
      </c>
      <c r="L21" s="60">
        <v>2626671</v>
      </c>
      <c r="M21" s="7">
        <f t="shared" si="0"/>
        <v>23375805</v>
      </c>
      <c r="O21" s="47"/>
    </row>
    <row r="22" spans="1:15">
      <c r="A22" s="42"/>
      <c r="C22" s="5" t="s">
        <v>22</v>
      </c>
      <c r="D22" s="58">
        <v>616736</v>
      </c>
      <c r="E22" s="58">
        <v>469128</v>
      </c>
      <c r="F22" s="96">
        <v>16933</v>
      </c>
      <c r="G22" s="58">
        <v>1850</v>
      </c>
      <c r="H22" s="58">
        <v>29205</v>
      </c>
      <c r="I22" s="58">
        <v>30212</v>
      </c>
      <c r="J22" s="60">
        <v>14086</v>
      </c>
      <c r="K22" s="60">
        <v>1469</v>
      </c>
      <c r="L22" s="60">
        <v>102283</v>
      </c>
      <c r="M22" s="7">
        <f t="shared" si="0"/>
        <v>1281902</v>
      </c>
      <c r="O22" s="47"/>
    </row>
    <row r="23" spans="1:15">
      <c r="A23" s="42"/>
      <c r="C23" s="5" t="s">
        <v>108</v>
      </c>
      <c r="D23" s="58">
        <v>415019</v>
      </c>
      <c r="E23" s="58">
        <v>315689</v>
      </c>
      <c r="F23" s="96">
        <v>11395</v>
      </c>
      <c r="G23" s="58">
        <v>1245</v>
      </c>
      <c r="H23" s="58">
        <v>19653</v>
      </c>
      <c r="I23" s="58">
        <v>21076</v>
      </c>
      <c r="J23" s="60">
        <v>9826</v>
      </c>
      <c r="K23" s="60">
        <v>989</v>
      </c>
      <c r="L23" s="60">
        <v>62743</v>
      </c>
      <c r="M23" s="7">
        <f t="shared" si="0"/>
        <v>857635</v>
      </c>
      <c r="O23" s="47"/>
    </row>
    <row r="24" spans="1:15">
      <c r="A24" s="42"/>
      <c r="C24" s="5" t="s">
        <v>109</v>
      </c>
      <c r="D24" s="58">
        <v>1710049</v>
      </c>
      <c r="E24" s="58">
        <v>1300768</v>
      </c>
      <c r="F24" s="96">
        <v>46950</v>
      </c>
      <c r="G24" s="58">
        <v>5131</v>
      </c>
      <c r="H24" s="58">
        <v>80977</v>
      </c>
      <c r="I24" s="58">
        <v>81052</v>
      </c>
      <c r="J24" s="60">
        <v>37789</v>
      </c>
      <c r="K24" s="60">
        <v>4074</v>
      </c>
      <c r="L24" s="60">
        <v>0</v>
      </c>
      <c r="M24" s="7">
        <f t="shared" si="0"/>
        <v>3266790</v>
      </c>
      <c r="O24" s="47"/>
    </row>
    <row r="25" spans="1:15">
      <c r="A25" s="42"/>
      <c r="C25" s="5" t="s">
        <v>110</v>
      </c>
      <c r="D25" s="58">
        <v>1102282</v>
      </c>
      <c r="E25" s="58">
        <v>838463</v>
      </c>
      <c r="F25" s="96">
        <v>30264</v>
      </c>
      <c r="G25" s="58">
        <v>3307</v>
      </c>
      <c r="H25" s="58">
        <v>52197</v>
      </c>
      <c r="I25" s="58">
        <v>71574</v>
      </c>
      <c r="J25" s="60">
        <v>33370</v>
      </c>
      <c r="K25" s="60">
        <v>2626</v>
      </c>
      <c r="L25" s="60">
        <v>0</v>
      </c>
      <c r="M25" s="7">
        <f t="shared" si="0"/>
        <v>2134083</v>
      </c>
      <c r="O25" s="47"/>
    </row>
    <row r="26" spans="1:15">
      <c r="A26" s="42"/>
      <c r="C26" s="5" t="s">
        <v>27</v>
      </c>
      <c r="D26" s="58">
        <v>9545900</v>
      </c>
      <c r="E26" s="58">
        <v>7261198</v>
      </c>
      <c r="F26" s="96">
        <v>262087</v>
      </c>
      <c r="G26" s="58">
        <v>28641</v>
      </c>
      <c r="H26" s="58">
        <v>452032</v>
      </c>
      <c r="I26" s="58">
        <v>588483</v>
      </c>
      <c r="J26" s="60">
        <v>274369</v>
      </c>
      <c r="K26" s="60">
        <v>22740</v>
      </c>
      <c r="L26" s="60">
        <v>2456493</v>
      </c>
      <c r="M26" s="7">
        <f t="shared" si="0"/>
        <v>20891943</v>
      </c>
      <c r="O26" s="47"/>
    </row>
    <row r="27" spans="1:15">
      <c r="A27" s="42"/>
      <c r="C27" s="5" t="s">
        <v>28</v>
      </c>
      <c r="D27" s="58">
        <v>430239</v>
      </c>
      <c r="E27" s="58">
        <v>327266</v>
      </c>
      <c r="F27" s="96">
        <v>11813</v>
      </c>
      <c r="G27" s="58">
        <v>1291</v>
      </c>
      <c r="H27" s="58">
        <v>20374</v>
      </c>
      <c r="I27" s="58">
        <v>17171</v>
      </c>
      <c r="J27" s="60">
        <v>8005</v>
      </c>
      <c r="K27" s="60">
        <v>1025</v>
      </c>
      <c r="L27" s="60">
        <v>0</v>
      </c>
      <c r="M27" s="7">
        <f t="shared" si="0"/>
        <v>817184</v>
      </c>
      <c r="O27" s="47"/>
    </row>
    <row r="28" spans="1:15">
      <c r="A28" s="42"/>
      <c r="C28" s="5" t="s">
        <v>111</v>
      </c>
      <c r="D28" s="58">
        <v>1669103</v>
      </c>
      <c r="E28" s="58">
        <v>1269622</v>
      </c>
      <c r="F28" s="96">
        <v>45826</v>
      </c>
      <c r="G28" s="58">
        <v>5008</v>
      </c>
      <c r="H28" s="58">
        <v>79038</v>
      </c>
      <c r="I28" s="58">
        <v>83427</v>
      </c>
      <c r="J28" s="60">
        <v>38896</v>
      </c>
      <c r="K28" s="60">
        <v>3976</v>
      </c>
      <c r="L28" s="60">
        <v>0</v>
      </c>
      <c r="M28" s="7">
        <f t="shared" si="0"/>
        <v>3194896</v>
      </c>
      <c r="O28" s="47"/>
    </row>
    <row r="29" spans="1:15">
      <c r="A29" s="42"/>
      <c r="C29" s="5" t="s">
        <v>112</v>
      </c>
      <c r="D29" s="58">
        <v>3749072</v>
      </c>
      <c r="E29" s="58">
        <v>2851774</v>
      </c>
      <c r="F29" s="96">
        <v>102933</v>
      </c>
      <c r="G29" s="58">
        <v>11249</v>
      </c>
      <c r="H29" s="58">
        <v>177532</v>
      </c>
      <c r="I29" s="58">
        <v>203725</v>
      </c>
      <c r="J29" s="60">
        <v>94983</v>
      </c>
      <c r="K29" s="60">
        <v>8931</v>
      </c>
      <c r="L29" s="60">
        <v>0</v>
      </c>
      <c r="M29" s="7">
        <f t="shared" si="0"/>
        <v>7200199</v>
      </c>
      <c r="O29" s="47"/>
    </row>
    <row r="30" spans="1:15">
      <c r="A30" s="42"/>
      <c r="C30" s="5" t="s">
        <v>113</v>
      </c>
      <c r="D30" s="58">
        <v>486900</v>
      </c>
      <c r="E30" s="58">
        <v>370366</v>
      </c>
      <c r="F30" s="96">
        <v>13368</v>
      </c>
      <c r="G30" s="58">
        <v>1461</v>
      </c>
      <c r="H30" s="58">
        <v>23057</v>
      </c>
      <c r="I30" s="58">
        <v>18395</v>
      </c>
      <c r="J30" s="60">
        <v>8577</v>
      </c>
      <c r="K30" s="60">
        <v>1160</v>
      </c>
      <c r="L30" s="60">
        <v>0</v>
      </c>
      <c r="M30" s="7">
        <f t="shared" si="0"/>
        <v>923284</v>
      </c>
      <c r="O30" s="47"/>
    </row>
    <row r="31" spans="1:15">
      <c r="A31" s="42"/>
      <c r="C31" s="5" t="s">
        <v>32</v>
      </c>
      <c r="D31" s="58">
        <v>1112305</v>
      </c>
      <c r="E31" s="58">
        <v>846087</v>
      </c>
      <c r="F31" s="96">
        <v>30539</v>
      </c>
      <c r="G31" s="58">
        <v>3337</v>
      </c>
      <c r="H31" s="58">
        <v>52671</v>
      </c>
      <c r="I31" s="58">
        <v>69668</v>
      </c>
      <c r="J31" s="60">
        <v>32481</v>
      </c>
      <c r="K31" s="60">
        <v>2650</v>
      </c>
      <c r="L31" s="60">
        <v>181028</v>
      </c>
      <c r="M31" s="7">
        <f t="shared" si="0"/>
        <v>2330766</v>
      </c>
      <c r="O31" s="47"/>
    </row>
    <row r="32" spans="1:15">
      <c r="A32" s="42"/>
      <c r="C32" s="5" t="s">
        <v>33</v>
      </c>
      <c r="D32" s="58">
        <v>1020830</v>
      </c>
      <c r="E32" s="58">
        <v>776506</v>
      </c>
      <c r="F32" s="96">
        <v>28027</v>
      </c>
      <c r="G32" s="58">
        <v>3063</v>
      </c>
      <c r="H32" s="58">
        <v>48340</v>
      </c>
      <c r="I32" s="58">
        <v>46418</v>
      </c>
      <c r="J32" s="60">
        <v>21641</v>
      </c>
      <c r="K32" s="60">
        <v>2432</v>
      </c>
      <c r="L32" s="60">
        <v>100569</v>
      </c>
      <c r="M32" s="7">
        <f t="shared" si="0"/>
        <v>2047826</v>
      </c>
      <c r="O32" s="47"/>
    </row>
    <row r="33" spans="1:15">
      <c r="A33" s="42"/>
      <c r="C33" s="5" t="s">
        <v>34</v>
      </c>
      <c r="D33" s="58">
        <v>2063841</v>
      </c>
      <c r="E33" s="58">
        <v>1569884</v>
      </c>
      <c r="F33" s="96">
        <v>56663</v>
      </c>
      <c r="G33" s="58">
        <v>6192</v>
      </c>
      <c r="H33" s="58">
        <v>97730</v>
      </c>
      <c r="I33" s="58">
        <v>155157</v>
      </c>
      <c r="J33" s="60">
        <v>72339</v>
      </c>
      <c r="K33" s="60">
        <v>4916</v>
      </c>
      <c r="L33" s="60">
        <v>0</v>
      </c>
      <c r="M33" s="7">
        <f t="shared" si="0"/>
        <v>4026722</v>
      </c>
      <c r="O33" s="47"/>
    </row>
    <row r="34" spans="1:15">
      <c r="A34" s="42"/>
      <c r="C34" s="5" t="s">
        <v>114</v>
      </c>
      <c r="D34" s="58">
        <v>686400</v>
      </c>
      <c r="E34" s="58">
        <v>522119</v>
      </c>
      <c r="F34" s="96">
        <v>18845</v>
      </c>
      <c r="G34" s="58">
        <v>2059</v>
      </c>
      <c r="H34" s="58">
        <v>32503</v>
      </c>
      <c r="I34" s="58">
        <v>41722</v>
      </c>
      <c r="J34" s="60">
        <v>19452</v>
      </c>
      <c r="K34" s="60">
        <v>1635</v>
      </c>
      <c r="L34" s="60">
        <v>0</v>
      </c>
      <c r="M34" s="7">
        <f t="shared" si="0"/>
        <v>1324735</v>
      </c>
      <c r="O34" s="47"/>
    </row>
    <row r="35" spans="1:15">
      <c r="A35" s="42"/>
      <c r="C35" s="5" t="s">
        <v>36</v>
      </c>
      <c r="D35" s="58">
        <v>3077085</v>
      </c>
      <c r="E35" s="58">
        <v>2340620</v>
      </c>
      <c r="F35" s="96">
        <v>84483</v>
      </c>
      <c r="G35" s="58">
        <v>9232</v>
      </c>
      <c r="H35" s="58">
        <v>145711</v>
      </c>
      <c r="I35" s="58">
        <v>96159</v>
      </c>
      <c r="J35" s="60">
        <v>44832</v>
      </c>
      <c r="K35" s="60">
        <v>7330</v>
      </c>
      <c r="L35" s="60">
        <v>210018</v>
      </c>
      <c r="M35" s="7">
        <f t="shared" si="0"/>
        <v>6015470</v>
      </c>
      <c r="O35" s="47"/>
    </row>
    <row r="36" spans="1:15">
      <c r="A36" s="42"/>
      <c r="C36" s="5" t="s">
        <v>37</v>
      </c>
      <c r="D36" s="58">
        <v>457523</v>
      </c>
      <c r="E36" s="58">
        <v>348020</v>
      </c>
      <c r="F36" s="96">
        <v>12561</v>
      </c>
      <c r="G36" s="58">
        <v>1373</v>
      </c>
      <c r="H36" s="58">
        <v>21665</v>
      </c>
      <c r="I36" s="58">
        <v>14148</v>
      </c>
      <c r="J36" s="60">
        <v>6596</v>
      </c>
      <c r="K36" s="60">
        <v>1090</v>
      </c>
      <c r="L36" s="60">
        <v>0</v>
      </c>
      <c r="M36" s="7">
        <f t="shared" si="0"/>
        <v>862976</v>
      </c>
      <c r="O36" s="47"/>
    </row>
    <row r="37" spans="1:15">
      <c r="A37" s="42"/>
      <c r="C37" s="5" t="s">
        <v>38</v>
      </c>
      <c r="D37" s="58">
        <v>324350</v>
      </c>
      <c r="E37" s="58">
        <v>246720</v>
      </c>
      <c r="F37" s="96">
        <v>8905</v>
      </c>
      <c r="G37" s="58">
        <v>973</v>
      </c>
      <c r="H37" s="58">
        <v>15359</v>
      </c>
      <c r="I37" s="58">
        <v>11669</v>
      </c>
      <c r="J37" s="60">
        <v>5441</v>
      </c>
      <c r="K37" s="60">
        <v>773</v>
      </c>
      <c r="L37" s="60">
        <v>0</v>
      </c>
      <c r="M37" s="7">
        <f t="shared" si="0"/>
        <v>614190</v>
      </c>
      <c r="O37" s="47"/>
    </row>
    <row r="38" spans="1:15">
      <c r="A38" s="42"/>
      <c r="C38" s="5" t="s">
        <v>39</v>
      </c>
      <c r="D38" s="58">
        <v>1228831</v>
      </c>
      <c r="E38" s="58">
        <v>934725</v>
      </c>
      <c r="F38" s="96">
        <v>33738</v>
      </c>
      <c r="G38" s="58">
        <v>3687</v>
      </c>
      <c r="H38" s="58">
        <v>58190</v>
      </c>
      <c r="I38" s="58">
        <v>74873</v>
      </c>
      <c r="J38" s="60">
        <v>34908</v>
      </c>
      <c r="K38" s="60">
        <v>2927</v>
      </c>
      <c r="L38" s="60">
        <v>116004</v>
      </c>
      <c r="M38" s="7">
        <f t="shared" si="0"/>
        <v>2487883</v>
      </c>
      <c r="O38" s="47"/>
    </row>
    <row r="39" spans="1:15">
      <c r="A39" s="42"/>
      <c r="C39" s="5" t="s">
        <v>40</v>
      </c>
      <c r="D39" s="58">
        <v>286626</v>
      </c>
      <c r="E39" s="58">
        <v>218025</v>
      </c>
      <c r="F39" s="96">
        <v>7870</v>
      </c>
      <c r="G39" s="58">
        <v>860</v>
      </c>
      <c r="H39" s="58">
        <v>13573</v>
      </c>
      <c r="I39" s="58">
        <v>10475</v>
      </c>
      <c r="J39" s="60">
        <v>4884</v>
      </c>
      <c r="K39" s="60">
        <v>683</v>
      </c>
      <c r="L39" s="60">
        <v>46839</v>
      </c>
      <c r="M39" s="7">
        <f t="shared" si="0"/>
        <v>589835</v>
      </c>
      <c r="O39" s="47"/>
    </row>
    <row r="40" spans="1:15">
      <c r="A40" s="42"/>
      <c r="C40" s="5" t="s">
        <v>41</v>
      </c>
      <c r="D40" s="58">
        <v>870973</v>
      </c>
      <c r="E40" s="58">
        <v>662515</v>
      </c>
      <c r="F40" s="96">
        <v>23913</v>
      </c>
      <c r="G40" s="58">
        <v>2613</v>
      </c>
      <c r="H40" s="58">
        <v>41244</v>
      </c>
      <c r="I40" s="58">
        <v>35027</v>
      </c>
      <c r="J40" s="60">
        <v>16331</v>
      </c>
      <c r="K40" s="60">
        <v>2075</v>
      </c>
      <c r="L40" s="60">
        <v>856</v>
      </c>
      <c r="M40" s="7">
        <f t="shared" si="0"/>
        <v>1655547</v>
      </c>
      <c r="O40" s="47"/>
    </row>
    <row r="41" spans="1:15">
      <c r="A41" s="42"/>
      <c r="C41" s="5" t="s">
        <v>42</v>
      </c>
      <c r="D41" s="58">
        <v>816581</v>
      </c>
      <c r="E41" s="58">
        <v>621142</v>
      </c>
      <c r="F41" s="96">
        <v>22420</v>
      </c>
      <c r="G41" s="58">
        <v>2450</v>
      </c>
      <c r="H41" s="58">
        <v>38668</v>
      </c>
      <c r="I41" s="58">
        <v>42043</v>
      </c>
      <c r="J41" s="60">
        <v>19602</v>
      </c>
      <c r="K41" s="60">
        <v>1945</v>
      </c>
      <c r="L41" s="60">
        <v>0</v>
      </c>
      <c r="M41" s="7">
        <f t="shared" si="0"/>
        <v>1564851</v>
      </c>
      <c r="O41" s="47"/>
    </row>
    <row r="42" spans="1:15">
      <c r="A42" s="42"/>
      <c r="C42" s="5" t="s">
        <v>115</v>
      </c>
      <c r="D42" s="58">
        <v>473089</v>
      </c>
      <c r="E42" s="58">
        <v>359860</v>
      </c>
      <c r="F42" s="96">
        <v>12989</v>
      </c>
      <c r="G42" s="58">
        <v>1419</v>
      </c>
      <c r="H42" s="58">
        <v>22403</v>
      </c>
      <c r="I42" s="58">
        <v>18237</v>
      </c>
      <c r="J42" s="60">
        <v>8502</v>
      </c>
      <c r="K42" s="60">
        <v>1127</v>
      </c>
      <c r="L42" s="60">
        <v>0</v>
      </c>
      <c r="M42" s="7">
        <f t="shared" si="0"/>
        <v>897626</v>
      </c>
      <c r="O42" s="47"/>
    </row>
    <row r="43" spans="1:15">
      <c r="A43" s="42"/>
      <c r="C43" s="5" t="s">
        <v>116</v>
      </c>
      <c r="D43" s="58">
        <v>2003141</v>
      </c>
      <c r="E43" s="58">
        <v>1523712</v>
      </c>
      <c r="F43" s="96">
        <v>54997</v>
      </c>
      <c r="G43" s="58">
        <v>6010</v>
      </c>
      <c r="H43" s="58">
        <v>94855</v>
      </c>
      <c r="I43" s="58">
        <v>100785</v>
      </c>
      <c r="J43" s="60">
        <v>46989</v>
      </c>
      <c r="K43" s="60">
        <v>4772</v>
      </c>
      <c r="L43" s="60">
        <v>0</v>
      </c>
      <c r="M43" s="7">
        <f t="shared" si="0"/>
        <v>3835261</v>
      </c>
      <c r="O43" s="47"/>
    </row>
    <row r="44" spans="1:15">
      <c r="A44" s="42"/>
      <c r="C44" s="5" t="s">
        <v>117</v>
      </c>
      <c r="D44" s="58">
        <v>824522</v>
      </c>
      <c r="E44" s="58">
        <v>627182</v>
      </c>
      <c r="F44" s="96">
        <v>22637</v>
      </c>
      <c r="G44" s="58">
        <v>2474</v>
      </c>
      <c r="H44" s="58">
        <v>39044</v>
      </c>
      <c r="I44" s="58">
        <v>53631</v>
      </c>
      <c r="J44" s="60">
        <v>25004</v>
      </c>
      <c r="K44" s="60">
        <v>1964</v>
      </c>
      <c r="L44" s="60">
        <v>0</v>
      </c>
      <c r="M44" s="7">
        <f t="shared" si="0"/>
        <v>1596458</v>
      </c>
      <c r="O44" s="47"/>
    </row>
    <row r="45" spans="1:15">
      <c r="A45" s="42"/>
      <c r="C45" s="5" t="s">
        <v>46</v>
      </c>
      <c r="D45" s="58">
        <v>2077777</v>
      </c>
      <c r="E45" s="58">
        <v>1580485</v>
      </c>
      <c r="F45" s="96">
        <v>57046</v>
      </c>
      <c r="G45" s="58">
        <v>6234</v>
      </c>
      <c r="H45" s="58">
        <v>98389</v>
      </c>
      <c r="I45" s="58">
        <v>134415</v>
      </c>
      <c r="J45" s="60">
        <v>62668</v>
      </c>
      <c r="K45" s="60">
        <v>4950</v>
      </c>
      <c r="L45" s="60">
        <v>0</v>
      </c>
      <c r="M45" s="7">
        <f t="shared" si="0"/>
        <v>4021964</v>
      </c>
      <c r="O45" s="47"/>
    </row>
    <row r="46" spans="1:15">
      <c r="A46" s="42"/>
      <c r="C46" s="5" t="s">
        <v>47</v>
      </c>
      <c r="D46" s="58">
        <v>892275</v>
      </c>
      <c r="E46" s="58">
        <v>678719</v>
      </c>
      <c r="F46" s="96">
        <v>24498</v>
      </c>
      <c r="G46" s="58">
        <v>2677</v>
      </c>
      <c r="H46" s="58">
        <v>42252</v>
      </c>
      <c r="I46" s="58">
        <v>57238</v>
      </c>
      <c r="J46" s="60">
        <v>26686</v>
      </c>
      <c r="K46" s="60">
        <v>2126</v>
      </c>
      <c r="L46" s="60">
        <v>0</v>
      </c>
      <c r="M46" s="7">
        <f t="shared" si="0"/>
        <v>1726471</v>
      </c>
      <c r="O46" s="47"/>
    </row>
    <row r="47" spans="1:15">
      <c r="A47" s="42"/>
      <c r="C47" s="5" t="s">
        <v>48</v>
      </c>
      <c r="D47" s="58">
        <v>3475957</v>
      </c>
      <c r="E47" s="58">
        <v>2644026</v>
      </c>
      <c r="F47" s="96">
        <v>95434</v>
      </c>
      <c r="G47" s="58">
        <v>10429</v>
      </c>
      <c r="H47" s="58">
        <v>164599</v>
      </c>
      <c r="I47" s="58">
        <v>226760</v>
      </c>
      <c r="J47" s="60">
        <v>105723</v>
      </c>
      <c r="K47" s="60">
        <v>8280</v>
      </c>
      <c r="L47" s="60">
        <v>0</v>
      </c>
      <c r="M47" s="7">
        <f t="shared" si="0"/>
        <v>6731208</v>
      </c>
      <c r="O47" s="47"/>
    </row>
    <row r="48" spans="1:15">
      <c r="A48" s="42"/>
      <c r="C48" s="5" t="s">
        <v>118</v>
      </c>
      <c r="D48" s="58">
        <v>3099516</v>
      </c>
      <c r="E48" s="58">
        <v>2357683</v>
      </c>
      <c r="F48" s="96">
        <v>85099</v>
      </c>
      <c r="G48" s="58">
        <v>9300</v>
      </c>
      <c r="H48" s="58">
        <v>146773</v>
      </c>
      <c r="I48" s="58">
        <v>205994</v>
      </c>
      <c r="J48" s="60">
        <v>96041</v>
      </c>
      <c r="K48" s="60">
        <v>7384</v>
      </c>
      <c r="L48" s="60">
        <v>446289</v>
      </c>
      <c r="M48" s="7">
        <f t="shared" si="0"/>
        <v>6454079</v>
      </c>
      <c r="O48" s="47"/>
    </row>
    <row r="49" spans="1:15">
      <c r="A49" s="42"/>
      <c r="C49" s="5" t="s">
        <v>119</v>
      </c>
      <c r="D49" s="58">
        <v>1207288</v>
      </c>
      <c r="E49" s="58">
        <v>918338</v>
      </c>
      <c r="F49" s="96">
        <v>33146</v>
      </c>
      <c r="G49" s="58">
        <v>3622</v>
      </c>
      <c r="H49" s="58">
        <v>57169</v>
      </c>
      <c r="I49" s="58">
        <v>73349</v>
      </c>
      <c r="J49" s="60">
        <v>34198</v>
      </c>
      <c r="K49" s="60">
        <v>2876</v>
      </c>
      <c r="L49" s="60">
        <v>0</v>
      </c>
      <c r="M49" s="7">
        <f t="shared" si="0"/>
        <v>2329986</v>
      </c>
      <c r="O49" s="47"/>
    </row>
    <row r="50" spans="1:15">
      <c r="A50" s="42"/>
      <c r="C50" s="5" t="s">
        <v>120</v>
      </c>
      <c r="D50" s="58">
        <v>299655</v>
      </c>
      <c r="E50" s="58">
        <v>227937</v>
      </c>
      <c r="F50" s="96">
        <v>8227</v>
      </c>
      <c r="G50" s="58">
        <v>899</v>
      </c>
      <c r="H50" s="58">
        <v>14190</v>
      </c>
      <c r="I50" s="58">
        <v>11756</v>
      </c>
      <c r="J50" s="60">
        <v>5480</v>
      </c>
      <c r="K50" s="60">
        <v>714</v>
      </c>
      <c r="L50" s="60">
        <v>70225</v>
      </c>
      <c r="M50" s="7">
        <f t="shared" si="0"/>
        <v>639083</v>
      </c>
      <c r="O50" s="47"/>
    </row>
    <row r="51" spans="1:15">
      <c r="A51" s="42"/>
      <c r="C51" s="5" t="s">
        <v>52</v>
      </c>
      <c r="D51" s="58">
        <v>3348400</v>
      </c>
      <c r="E51" s="58">
        <v>2546999</v>
      </c>
      <c r="F51" s="96">
        <v>91932</v>
      </c>
      <c r="G51" s="58">
        <v>10046</v>
      </c>
      <c r="H51" s="58">
        <v>158558</v>
      </c>
      <c r="I51" s="58">
        <v>202871</v>
      </c>
      <c r="J51" s="60">
        <v>94585</v>
      </c>
      <c r="K51" s="60">
        <v>7976</v>
      </c>
      <c r="L51" s="60">
        <v>0</v>
      </c>
      <c r="M51" s="7">
        <f t="shared" si="0"/>
        <v>6461367</v>
      </c>
      <c r="O51" s="47"/>
    </row>
    <row r="52" spans="1:15">
      <c r="A52" s="42"/>
      <c r="C52" s="5" t="s">
        <v>121</v>
      </c>
      <c r="D52" s="58">
        <v>199419</v>
      </c>
      <c r="E52" s="58">
        <v>151691</v>
      </c>
      <c r="F52" s="96">
        <v>5475</v>
      </c>
      <c r="G52" s="58">
        <v>598</v>
      </c>
      <c r="H52" s="58">
        <v>9443</v>
      </c>
      <c r="I52" s="58">
        <v>6673</v>
      </c>
      <c r="J52" s="60">
        <v>3111</v>
      </c>
      <c r="K52" s="60">
        <v>475</v>
      </c>
      <c r="L52" s="60">
        <v>0</v>
      </c>
      <c r="M52" s="7">
        <f t="shared" si="0"/>
        <v>376885</v>
      </c>
      <c r="O52" s="47"/>
    </row>
    <row r="53" spans="1:15">
      <c r="A53" s="42"/>
      <c r="C53" s="5" t="s">
        <v>54</v>
      </c>
      <c r="D53" s="58">
        <v>923516</v>
      </c>
      <c r="E53" s="58">
        <v>702484</v>
      </c>
      <c r="F53" s="96">
        <v>25355</v>
      </c>
      <c r="G53" s="58">
        <v>2771</v>
      </c>
      <c r="H53" s="58">
        <v>43732</v>
      </c>
      <c r="I53" s="58">
        <v>52957</v>
      </c>
      <c r="J53" s="60">
        <v>24690</v>
      </c>
      <c r="K53" s="60">
        <v>2200</v>
      </c>
      <c r="L53" s="60">
        <v>145992</v>
      </c>
      <c r="M53" s="7">
        <f t="shared" si="0"/>
        <v>1923697</v>
      </c>
      <c r="O53" s="47"/>
    </row>
    <row r="54" spans="1:15">
      <c r="A54" s="42"/>
      <c r="C54" s="5" t="s">
        <v>122</v>
      </c>
      <c r="D54" s="58">
        <v>651490</v>
      </c>
      <c r="E54" s="58">
        <v>495563</v>
      </c>
      <c r="F54" s="96">
        <v>17887</v>
      </c>
      <c r="G54" s="58">
        <v>1955</v>
      </c>
      <c r="H54" s="58">
        <v>30851</v>
      </c>
      <c r="I54" s="58">
        <v>30392</v>
      </c>
      <c r="J54" s="60">
        <v>14169</v>
      </c>
      <c r="K54" s="60">
        <v>1552</v>
      </c>
      <c r="L54" s="60">
        <v>0</v>
      </c>
      <c r="M54" s="7">
        <f t="shared" si="0"/>
        <v>1243859</v>
      </c>
      <c r="O54" s="47"/>
    </row>
    <row r="55" spans="1:15">
      <c r="A55" s="42"/>
      <c r="C55" s="5" t="s">
        <v>56</v>
      </c>
      <c r="D55" s="58">
        <v>628802</v>
      </c>
      <c r="E55" s="58">
        <v>478306</v>
      </c>
      <c r="F55" s="96">
        <v>17264</v>
      </c>
      <c r="G55" s="58">
        <v>1887</v>
      </c>
      <c r="H55" s="58">
        <v>29776</v>
      </c>
      <c r="I55" s="58">
        <v>26704</v>
      </c>
      <c r="J55" s="60">
        <v>12450</v>
      </c>
      <c r="K55" s="60">
        <v>1498</v>
      </c>
      <c r="L55" s="60">
        <v>88165</v>
      </c>
      <c r="M55" s="7">
        <f t="shared" si="0"/>
        <v>1284852</v>
      </c>
      <c r="O55" s="47"/>
    </row>
    <row r="56" spans="1:15">
      <c r="A56" s="42"/>
      <c r="C56" s="5" t="s">
        <v>123</v>
      </c>
      <c r="D56" s="58">
        <v>497619</v>
      </c>
      <c r="E56" s="58">
        <v>378519</v>
      </c>
      <c r="F56" s="96">
        <v>13662</v>
      </c>
      <c r="G56" s="58">
        <v>1493</v>
      </c>
      <c r="H56" s="58">
        <v>23564</v>
      </c>
      <c r="I56" s="58">
        <v>21305</v>
      </c>
      <c r="J56" s="60">
        <v>9933</v>
      </c>
      <c r="K56" s="60">
        <v>1185</v>
      </c>
      <c r="L56" s="60">
        <v>0</v>
      </c>
      <c r="M56" s="7">
        <f t="shared" si="0"/>
        <v>947280</v>
      </c>
      <c r="O56" s="47"/>
    </row>
    <row r="57" spans="1:15">
      <c r="A57" s="42"/>
      <c r="C57" s="5" t="s">
        <v>124</v>
      </c>
      <c r="D57" s="58">
        <v>1641481</v>
      </c>
      <c r="E57" s="58">
        <v>1248611</v>
      </c>
      <c r="F57" s="96">
        <v>45068</v>
      </c>
      <c r="G57" s="58">
        <v>4925</v>
      </c>
      <c r="H57" s="58">
        <v>77730</v>
      </c>
      <c r="I57" s="58">
        <v>92963</v>
      </c>
      <c r="J57" s="60">
        <v>43342</v>
      </c>
      <c r="K57" s="60">
        <v>3910</v>
      </c>
      <c r="L57" s="60">
        <v>265545</v>
      </c>
      <c r="M57" s="7">
        <f t="shared" si="0"/>
        <v>3423575</v>
      </c>
      <c r="O57" s="47"/>
    </row>
    <row r="58" spans="1:15">
      <c r="A58" s="42"/>
      <c r="C58" s="5" t="s">
        <v>83</v>
      </c>
      <c r="D58" s="58">
        <v>828116</v>
      </c>
      <c r="E58" s="58">
        <v>629916</v>
      </c>
      <c r="F58" s="96">
        <v>22737</v>
      </c>
      <c r="G58" s="58">
        <v>2485</v>
      </c>
      <c r="H58" s="58">
        <v>39215</v>
      </c>
      <c r="I58" s="58">
        <v>55720</v>
      </c>
      <c r="J58" s="60">
        <v>25979</v>
      </c>
      <c r="K58" s="60">
        <v>1973</v>
      </c>
      <c r="L58" s="60">
        <v>0</v>
      </c>
      <c r="M58" s="7">
        <f t="shared" si="0"/>
        <v>1606141</v>
      </c>
      <c r="O58" s="47"/>
    </row>
    <row r="59" spans="1:15">
      <c r="A59" s="42"/>
      <c r="C59" s="5" t="s">
        <v>125</v>
      </c>
      <c r="D59" s="58">
        <v>311757</v>
      </c>
      <c r="E59" s="58">
        <v>237142</v>
      </c>
      <c r="F59" s="96">
        <v>8559</v>
      </c>
      <c r="G59" s="58">
        <v>935</v>
      </c>
      <c r="H59" s="58">
        <v>14763</v>
      </c>
      <c r="I59" s="58">
        <v>12231</v>
      </c>
      <c r="J59" s="60">
        <v>5703</v>
      </c>
      <c r="K59" s="60">
        <v>743</v>
      </c>
      <c r="L59" s="60">
        <v>0</v>
      </c>
      <c r="M59" s="7">
        <f t="shared" si="0"/>
        <v>591833</v>
      </c>
      <c r="O59" s="47"/>
    </row>
    <row r="60" spans="1:15">
      <c r="A60" s="42"/>
      <c r="C60" s="5" t="s">
        <v>126</v>
      </c>
      <c r="D60" s="58">
        <v>2798933</v>
      </c>
      <c r="E60" s="58">
        <v>2129041</v>
      </c>
      <c r="F60" s="96">
        <v>76846</v>
      </c>
      <c r="G60" s="58">
        <v>8398</v>
      </c>
      <c r="H60" s="58">
        <v>132540</v>
      </c>
      <c r="I60" s="58">
        <v>124402</v>
      </c>
      <c r="J60" s="60">
        <v>58000</v>
      </c>
      <c r="K60" s="60">
        <v>6668</v>
      </c>
      <c r="L60" s="60">
        <v>974401</v>
      </c>
      <c r="M60" s="7">
        <f t="shared" si="0"/>
        <v>6309229</v>
      </c>
      <c r="O60" s="47"/>
    </row>
    <row r="61" spans="1:15">
      <c r="A61" s="42"/>
      <c r="C61" s="5" t="s">
        <v>60</v>
      </c>
      <c r="D61" s="58">
        <v>557444</v>
      </c>
      <c r="E61" s="58">
        <v>424026</v>
      </c>
      <c r="F61" s="96">
        <v>15305</v>
      </c>
      <c r="G61" s="58">
        <v>1673</v>
      </c>
      <c r="H61" s="58">
        <v>26397</v>
      </c>
      <c r="I61" s="58">
        <v>32809</v>
      </c>
      <c r="J61" s="60">
        <v>15296</v>
      </c>
      <c r="K61" s="60">
        <v>1328</v>
      </c>
      <c r="L61" s="60">
        <v>21738</v>
      </c>
      <c r="M61" s="7">
        <f t="shared" si="0"/>
        <v>1096016</v>
      </c>
      <c r="O61" s="47"/>
    </row>
    <row r="62" spans="1:15">
      <c r="A62" s="42"/>
      <c r="C62" s="5" t="s">
        <v>61</v>
      </c>
      <c r="D62" s="58">
        <v>2369670</v>
      </c>
      <c r="E62" s="58">
        <v>1802516</v>
      </c>
      <c r="F62" s="96">
        <v>65060</v>
      </c>
      <c r="G62" s="58">
        <v>7110</v>
      </c>
      <c r="H62" s="58">
        <v>112212</v>
      </c>
      <c r="I62" s="58">
        <v>124871</v>
      </c>
      <c r="J62" s="60">
        <v>58219</v>
      </c>
      <c r="K62" s="60">
        <v>5645</v>
      </c>
      <c r="L62" s="60">
        <v>1675797</v>
      </c>
      <c r="M62" s="7">
        <f t="shared" si="0"/>
        <v>6221100</v>
      </c>
      <c r="O62" s="47"/>
    </row>
    <row r="63" spans="1:15">
      <c r="A63" s="42"/>
      <c r="C63" s="5" t="s">
        <v>127</v>
      </c>
      <c r="D63" s="58">
        <v>968517</v>
      </c>
      <c r="E63" s="58">
        <v>736713</v>
      </c>
      <c r="F63" s="96">
        <v>26591</v>
      </c>
      <c r="G63" s="58">
        <v>2906</v>
      </c>
      <c r="H63" s="58">
        <v>45862</v>
      </c>
      <c r="I63" s="58">
        <v>61327</v>
      </c>
      <c r="J63" s="60">
        <v>28593</v>
      </c>
      <c r="K63" s="60">
        <v>2307</v>
      </c>
      <c r="L63" s="60">
        <v>0</v>
      </c>
      <c r="M63" s="7">
        <f t="shared" si="0"/>
        <v>1872816</v>
      </c>
      <c r="O63" s="47"/>
    </row>
    <row r="64" spans="1:15">
      <c r="A64" s="42"/>
      <c r="C64" s="5" t="s">
        <v>128</v>
      </c>
      <c r="D64" s="58">
        <v>685471</v>
      </c>
      <c r="E64" s="58">
        <v>521411</v>
      </c>
      <c r="F64" s="96">
        <v>18820</v>
      </c>
      <c r="G64" s="58">
        <v>2057</v>
      </c>
      <c r="H64" s="58">
        <v>32459</v>
      </c>
      <c r="I64" s="58">
        <v>43083</v>
      </c>
      <c r="J64" s="60">
        <v>20086</v>
      </c>
      <c r="K64" s="60">
        <v>1633</v>
      </c>
      <c r="L64" s="60">
        <v>0</v>
      </c>
      <c r="M64" s="7">
        <f t="shared" si="0"/>
        <v>1325020</v>
      </c>
      <c r="O64" s="47"/>
    </row>
    <row r="65" spans="1:15">
      <c r="A65" s="42"/>
      <c r="C65" s="5" t="s">
        <v>64</v>
      </c>
      <c r="D65" s="58">
        <v>940201</v>
      </c>
      <c r="E65" s="58">
        <v>715174</v>
      </c>
      <c r="F65" s="96">
        <v>25814</v>
      </c>
      <c r="G65" s="58">
        <v>2821</v>
      </c>
      <c r="H65" s="58">
        <v>44522</v>
      </c>
      <c r="I65" s="58">
        <v>60831</v>
      </c>
      <c r="J65" s="60">
        <v>28361</v>
      </c>
      <c r="K65" s="60">
        <v>2240</v>
      </c>
      <c r="L65" s="60">
        <v>0</v>
      </c>
      <c r="M65" s="7">
        <f t="shared" si="0"/>
        <v>1819964</v>
      </c>
      <c r="O65" s="47"/>
    </row>
    <row r="66" spans="1:15">
      <c r="A66" s="42"/>
      <c r="C66" s="5" t="s">
        <v>65</v>
      </c>
      <c r="D66" s="58">
        <v>1819969</v>
      </c>
      <c r="E66" s="58">
        <v>1384380</v>
      </c>
      <c r="F66" s="96">
        <v>49968</v>
      </c>
      <c r="G66" s="58">
        <v>5461</v>
      </c>
      <c r="H66" s="58">
        <v>86182</v>
      </c>
      <c r="I66" s="58">
        <v>99153</v>
      </c>
      <c r="J66" s="60">
        <v>46228</v>
      </c>
      <c r="K66" s="60">
        <v>4335</v>
      </c>
      <c r="L66" s="60">
        <v>0</v>
      </c>
      <c r="M66" s="7">
        <f t="shared" si="0"/>
        <v>3495676</v>
      </c>
      <c r="O66" s="47"/>
    </row>
    <row r="67" spans="1:15" ht="13.5" thickBot="1">
      <c r="A67" s="42"/>
      <c r="C67" s="5" t="s">
        <v>66</v>
      </c>
      <c r="D67" s="58">
        <v>8056964</v>
      </c>
      <c r="E67" s="58">
        <v>6128621</v>
      </c>
      <c r="F67" s="96">
        <v>221208</v>
      </c>
      <c r="G67" s="58">
        <v>24174</v>
      </c>
      <c r="H67" s="58">
        <v>381525</v>
      </c>
      <c r="I67" s="58">
        <v>471494</v>
      </c>
      <c r="J67" s="60">
        <v>219825</v>
      </c>
      <c r="K67" s="60">
        <v>19193</v>
      </c>
      <c r="L67" s="60">
        <v>1720602</v>
      </c>
      <c r="M67" s="7">
        <f t="shared" si="0"/>
        <v>17243606</v>
      </c>
      <c r="O67" s="47"/>
    </row>
    <row r="68" spans="1:15" ht="15.75" customHeight="1">
      <c r="A68" s="42"/>
      <c r="C68" s="8" t="s">
        <v>67</v>
      </c>
      <c r="D68" s="59">
        <f>SUM(D10:D67)</f>
        <v>91588275</v>
      </c>
      <c r="E68" s="59">
        <f t="shared" ref="E68:L68" si="1">SUM(E10:E67)</f>
        <v>69667666</v>
      </c>
      <c r="F68" s="59">
        <f t="shared" si="1"/>
        <v>2514597</v>
      </c>
      <c r="G68" s="59">
        <f>SUM(G10:G67)</f>
        <v>274798</v>
      </c>
      <c r="H68" s="59">
        <f>SUM(H10:H67)</f>
        <v>4337027</v>
      </c>
      <c r="I68" s="59">
        <f t="shared" si="1"/>
        <v>5201857</v>
      </c>
      <c r="J68" s="59">
        <f t="shared" si="1"/>
        <v>2425265</v>
      </c>
      <c r="K68" s="59">
        <f t="shared" si="1"/>
        <v>218182</v>
      </c>
      <c r="L68" s="59">
        <f t="shared" si="1"/>
        <v>11518160</v>
      </c>
      <c r="M68" s="59">
        <f>SUM(M10:M67)</f>
        <v>187745827</v>
      </c>
      <c r="O68" s="47"/>
    </row>
    <row r="69" spans="1:15" ht="12" customHeight="1" thickBot="1">
      <c r="A69" s="42"/>
      <c r="C69" s="10"/>
      <c r="D69" s="11"/>
      <c r="E69" s="11"/>
      <c r="F69" s="11"/>
      <c r="G69" s="11"/>
      <c r="H69" s="11"/>
      <c r="I69" s="11"/>
      <c r="J69" s="16"/>
      <c r="K69" s="11"/>
      <c r="L69" s="11"/>
      <c r="M69" s="11">
        <f>+M68-ACUMPAR!O22</f>
        <v>0</v>
      </c>
      <c r="N69" s="91"/>
      <c r="O69" s="47"/>
    </row>
    <row r="70" spans="1:15" ht="0.75" customHeight="1" thickBot="1">
      <c r="A70" s="42"/>
      <c r="C70" s="15"/>
      <c r="D70" s="16"/>
      <c r="E70" s="15"/>
      <c r="F70" s="16"/>
      <c r="G70" s="16"/>
      <c r="H70" s="16"/>
      <c r="I70" s="16"/>
      <c r="J70" s="16"/>
      <c r="K70" s="16"/>
      <c r="L70" s="16"/>
      <c r="M70" s="16"/>
      <c r="O70" s="47"/>
    </row>
    <row r="71" spans="1:15" ht="6" customHeight="1">
      <c r="A71" s="42"/>
      <c r="C71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/>
      <c r="O71" s="47"/>
    </row>
    <row r="72" spans="1:15" ht="7.5" customHeight="1" thickBot="1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3"/>
    </row>
    <row r="73" spans="1:15" ht="13.5" thickTop="1">
      <c r="A73"/>
      <c r="B73"/>
    </row>
    <row r="74" spans="1:15">
      <c r="A74"/>
      <c r="B74"/>
    </row>
    <row r="75" spans="1:15">
      <c r="A75"/>
      <c r="B75"/>
    </row>
    <row r="76" spans="1:15">
      <c r="A76"/>
      <c r="B76"/>
    </row>
    <row r="77" spans="1:15">
      <c r="A77"/>
      <c r="B77"/>
    </row>
    <row r="78" spans="1:15">
      <c r="A78"/>
      <c r="B78"/>
    </row>
    <row r="79" spans="1:15">
      <c r="A79"/>
      <c r="B79"/>
    </row>
    <row r="80" spans="1:15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6:M6"/>
    <mergeCell ref="C2:M2"/>
    <mergeCell ref="C3:M3"/>
    <mergeCell ref="C4:M4"/>
    <mergeCell ref="C5:M5"/>
  </mergeCells>
  <phoneticPr fontId="0" type="noConversion"/>
  <printOptions horizontalCentered="1" verticalCentered="1"/>
  <pageMargins left="0.17" right="0" top="0" bottom="0.28999999999999998" header="0" footer="0"/>
  <pageSetup scale="60" orientation="landscape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28</vt:i4>
      </vt:variant>
      <vt:variant>
        <vt:lpstr>Rangos con nombre</vt:lpstr>
      </vt:variant>
      <vt:variant>
        <vt:i4>2</vt:i4>
      </vt:variant>
    </vt:vector>
  </HeadingPairs>
  <TitlesOfParts>
    <vt:vector size="30" baseType="lpstr">
      <vt:lpstr>ENE</vt:lpstr>
      <vt:lpstr>FEB</vt:lpstr>
      <vt:lpstr>MAR</vt:lpstr>
      <vt:lpstr>ACUMMAR</vt:lpstr>
      <vt:lpstr>ABR</vt:lpstr>
      <vt:lpstr>acumABR </vt:lpstr>
      <vt:lpstr>MAY</vt:lpstr>
      <vt:lpstr>ACUMAY</vt:lpstr>
      <vt:lpstr>JUN</vt:lpstr>
      <vt:lpstr>ACUM TRIM 2</vt:lpstr>
      <vt:lpstr>ACUMJUN</vt:lpstr>
      <vt:lpstr>JUL</vt:lpstr>
      <vt:lpstr>ACUM JUL</vt:lpstr>
      <vt:lpstr>AGO</vt:lpstr>
      <vt:lpstr>ACUMAGOSTO</vt:lpstr>
      <vt:lpstr>SEP</vt:lpstr>
      <vt:lpstr>ACUMSEP</vt:lpstr>
      <vt:lpstr>OCT</vt:lpstr>
      <vt:lpstr>ACUMOCT</vt:lpstr>
      <vt:lpstr>NOV</vt:lpstr>
      <vt:lpstr>ACUMNOV</vt:lpstr>
      <vt:lpstr>ACUMPAR</vt:lpstr>
      <vt:lpstr>DIC</vt:lpstr>
      <vt:lpstr>ACUMTRIME 4</vt:lpstr>
      <vt:lpstr>ACUM2SEM</vt:lpstr>
      <vt:lpstr>ACUM ANUAL</vt:lpstr>
      <vt:lpstr>TOTALES</vt:lpstr>
      <vt:lpstr>fomun</vt:lpstr>
      <vt:lpstr>JUL!Área_de_impresión</vt:lpstr>
      <vt:lpstr>TOTALES!Área_de_impresión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Martin Medina</dc:creator>
  <cp:lastModifiedBy>Martin Medina</cp:lastModifiedBy>
  <cp:lastPrinted>2021-06-11T15:13:53Z</cp:lastPrinted>
  <dcterms:created xsi:type="dcterms:W3CDTF">1999-10-01T23:30:09Z</dcterms:created>
  <dcterms:modified xsi:type="dcterms:W3CDTF">2022-05-05T16:48:28Z</dcterms:modified>
</cp:coreProperties>
</file>